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CCD592E1-B8A7-47EE-9E32-0CF67309FC40}" xr6:coauthVersionLast="47" xr6:coauthVersionMax="47" xr10:uidLastSave="{00000000-0000-0000-0000-000000000000}"/>
  <bookViews>
    <workbookView xWindow="34905" yWindow="3525" windowWidth="21600" windowHeight="1132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G8" i="5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H20" i="2" s="1"/>
  <c r="J18" i="2"/>
  <c r="H18" i="2"/>
  <c r="J15" i="2"/>
  <c r="J14" i="2"/>
  <c r="H14" i="2"/>
  <c r="K13" i="2"/>
  <c r="I13" i="2"/>
  <c r="J13" i="2" s="1"/>
  <c r="H13" i="2"/>
  <c r="G13" i="2"/>
  <c r="J10" i="2"/>
  <c r="J9" i="2" s="1"/>
  <c r="H10" i="2"/>
  <c r="K8" i="2"/>
  <c r="I8" i="2"/>
  <c r="G8" i="2"/>
  <c r="B3" i="3" s="1"/>
  <c r="J7" i="2"/>
  <c r="J8" i="2" s="1"/>
  <c r="H7" i="2"/>
  <c r="H8" i="2" s="1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<sst xmlns="http://schemas.openxmlformats.org/spreadsheetml/2006/main" count="82" uniqueCount="45">
  <si>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04 October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</si>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</sst>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12000744.147432132</c:v>
                </c:pt>
                <c:pt idx="1">
                  <c:v>260783.10623814538</c:v>
                </c:pt>
                <c:pt idx="2">
                  <c:v>483494.35693835799</c:v>
                </c:pt>
                <c:pt idx="3">
                  <c:v>1488.3337552370001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A7-4981-8384-D4397B36F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343024</c:v>
                </c:pt>
                <c:pt idx="1">
                  <c:v>6649</c:v>
                </c:pt>
                <c:pt idx="2">
                  <c:v>862080</c:v>
                </c:pt>
                <c:pt idx="3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37-446D-B52C-C7CF5895F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1367987.7436761069</c:v>
                </c:pt>
                <c:pt idx="1">
                  <c:v>3942963.875718615</c:v>
                </c:pt>
                <c:pt idx="2">
                  <c:v>119094.116742035</c:v>
                </c:pt>
                <c:pt idx="3">
                  <c:v>6831481.5175335202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02-41D3-AD17-8615ADF3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1943060.491765094</c:v>
                </c:pt>
                <c:pt idx="1">
                  <c:v>10315893.601950135</c:v>
                </c:pt>
                <c:pt idx="2">
                  <c:v>0</c:v>
                </c:pt>
                <c:pt idx="3">
                  <c:v>2573.159955047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DE9-4137-9838-10A9F769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12746509.944363872</v>
      </c>
      <c r="H4" s="5"/>
      <c r="I4" s="1">
        <v>1211789</v>
      </c>
      <c r="J4" s="5"/>
      <c r="K4" s="3">
        <v>1336657.5351961411</v>
      </c>
    </row>
    <row r="5" spans="1:11" x14ac:dyDescent="0.25">
      <c r="E5" s="6" t="s">
        <v>7</v>
      </c>
      <c r="F5" s="6"/>
      <c r="G5" s="2">
        <v>12261527.253670277</v>
      </c>
      <c r="H5" s="4">
        <f>G5/G4</f>
        <v>0.96195172695816711</v>
      </c>
      <c r="I5">
        <v>349673</v>
      </c>
      <c r="J5" s="4">
        <f>I5/I4</f>
        <v>0.28855931189340717</v>
      </c>
      <c r="K5" s="2">
        <v>1091072.575980145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12000744.147432132</v>
      </c>
      <c r="H7" s="4">
        <f>G7/G5</f>
        <v>0.97873159673807486</v>
      </c>
      <c r="I7">
        <v>343024</v>
      </c>
      <c r="J7" s="4">
        <f>I7/I5</f>
        <v>0.9809850917857541</v>
      </c>
      <c r="K7" s="2">
        <v>1050051.3850179999</v>
      </c>
    </row>
    <row r="8" spans="1:11" x14ac:dyDescent="0.25">
      <c r="F8" t="s">
        <v>10</v>
      </c>
      <c r="G8" s="2">
        <f>G5-G7</f>
        <v>260783.10623814538</v>
      </c>
      <c r="H8" s="4">
        <f>1-H7</f>
        <v>2.126840326192514E-2</v>
      </c>
      <c r="I8">
        <f>I5-I7</f>
        <v>6649</v>
      </c>
      <c r="J8" s="4">
        <f>1-J7</f>
        <v>1.9014908214245896E-2</v>
      </c>
      <c r="K8" s="2">
        <f>K5-K7</f>
        <v>41021.190962145105</v>
      </c>
    </row>
    <row r="9" spans="1:11" x14ac:dyDescent="0.25">
      <c r="E9" s="6" t="s">
        <v>11</v>
      </c>
      <c r="F9" s="6"/>
      <c r="G9" s="2">
        <v>483494.35693835799</v>
      </c>
      <c r="H9" s="4">
        <f>1-H5-H10</f>
        <v>3.7931509020800211E-2</v>
      </c>
      <c r="I9">
        <v>862080</v>
      </c>
      <c r="J9" s="4">
        <f>1-J5-J10</f>
        <v>0.71141097996433378</v>
      </c>
      <c r="K9" s="2">
        <v>244373.729105401</v>
      </c>
    </row>
    <row r="10" spans="1:11" x14ac:dyDescent="0.25">
      <c r="E10" s="6" t="s">
        <v>12</v>
      </c>
      <c r="F10" s="6"/>
      <c r="G10" s="2">
        <v>1488.3337552370001</v>
      </c>
      <c r="H10" s="4">
        <f>G10/G4</f>
        <v>1.1676402103268252E-4</v>
      </c>
      <c r="I10">
        <v>36</v>
      </c>
      <c r="J10" s="4">
        <f>I10/I4</f>
        <v>2.9708142259089661E-5</v>
      </c>
      <c r="K10" s="2">
        <v>1211.230110595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3172833.040146329</v>
      </c>
      <c r="H13" s="5">
        <f>G13/G5</f>
        <v>0.25876328246113028</v>
      </c>
      <c r="I13" s="1">
        <f>I14+I15</f>
        <v>96755</v>
      </c>
      <c r="J13" s="5">
        <f>I13/I5</f>
        <v>0.27670137528490907</v>
      </c>
      <c r="K13" s="3">
        <f>K14+K15</f>
        <v>22595.867530538999</v>
      </c>
    </row>
    <row r="14" spans="1:11" x14ac:dyDescent="0.25">
      <c r="E14" s="6" t="s">
        <v>15</v>
      </c>
      <c r="F14" s="6"/>
      <c r="G14" s="2">
        <v>3172459.3494792092</v>
      </c>
      <c r="H14" s="4">
        <f>G14/G7</f>
        <v>0.26435521918514016</v>
      </c>
      <c r="I14">
        <v>96751</v>
      </c>
      <c r="J14" s="4">
        <f>I14/I7</f>
        <v>0.28205315079994403</v>
      </c>
      <c r="K14" s="2">
        <v>22595.867530538999</v>
      </c>
    </row>
    <row r="15" spans="1:11" x14ac:dyDescent="0.25">
      <c r="E15" s="6" t="s">
        <v>16</v>
      </c>
      <c r="F15" s="6"/>
      <c r="G15" s="2">
        <v>373.69066712</v>
      </c>
      <c r="H15" s="4">
        <f>G15/G8</f>
        <v>1.4329558095636311E-3</v>
      </c>
      <c r="I15">
        <v>4</v>
      </c>
      <c r="J15" s="4">
        <f>I15/I8</f>
        <v>6.0159422469544292E-4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1367987.7436761069</v>
      </c>
      <c r="H18" s="4">
        <f>G18/G5</f>
        <v>0.11156748383580221</v>
      </c>
      <c r="I18">
        <v>42783</v>
      </c>
      <c r="J18" s="4">
        <f>I18/I5</f>
        <v>0.12235145407280516</v>
      </c>
      <c r="K18" s="2">
        <v>16383.659150605999</v>
      </c>
    </row>
    <row r="19" spans="2:11" x14ac:dyDescent="0.25">
      <c r="E19" s="6" t="s">
        <v>20</v>
      </c>
      <c r="F19" s="6"/>
      <c r="G19" s="2">
        <v>3942963.875718615</v>
      </c>
      <c r="H19" s="4">
        <f>G19/G5</f>
        <v>0.32157200274854475</v>
      </c>
      <c r="I19">
        <v>109858</v>
      </c>
      <c r="J19" s="4">
        <f>I19/I5</f>
        <v>0.3141735278388666</v>
      </c>
      <c r="K19" s="2">
        <v>353562.864468079</v>
      </c>
    </row>
    <row r="20" spans="2:11" x14ac:dyDescent="0.25">
      <c r="E20" s="6" t="s">
        <v>21</v>
      </c>
      <c r="F20" s="6"/>
      <c r="G20" s="2">
        <v>6950575.6342755556</v>
      </c>
      <c r="H20" s="4">
        <f>1-H18-H19</f>
        <v>0.56686051341565302</v>
      </c>
      <c r="I20">
        <v>197032</v>
      </c>
      <c r="J20" s="4">
        <f>1-J18-J19</f>
        <v>0.56347501808832834</v>
      </c>
      <c r="K20" s="2">
        <v>721126.05236146005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119094.116742035</v>
      </c>
      <c r="H22" s="4">
        <f>G22/G20</f>
        <v>1.7134424975500311E-2</v>
      </c>
      <c r="I22">
        <v>5098</v>
      </c>
      <c r="J22" s="4">
        <f>I22/I20</f>
        <v>2.5873969710503878E-2</v>
      </c>
      <c r="K22" s="2">
        <v>3774.083360741</v>
      </c>
    </row>
    <row r="23" spans="2:11" x14ac:dyDescent="0.25">
      <c r="F23" t="s">
        <v>24</v>
      </c>
      <c r="G23" s="2">
        <f>G20-G22</f>
        <v>6831481.5175335202</v>
      </c>
      <c r="H23" s="4">
        <f>1-H22</f>
        <v>0.98286557502449967</v>
      </c>
      <c r="I23">
        <f>I20-I22</f>
        <v>191934</v>
      </c>
      <c r="J23" s="4">
        <f>1-J22</f>
        <v>0.97412603028949607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1943060.491765094</v>
      </c>
      <c r="H26" s="4">
        <f>G26/G5</f>
        <v>0.15846806450505357</v>
      </c>
      <c r="I26">
        <v>64142</v>
      </c>
      <c r="J26" s="4">
        <f>I26/I5</f>
        <v>0.18343423713011872</v>
      </c>
      <c r="K26" s="2">
        <v>368478.44765727298</v>
      </c>
    </row>
    <row r="27" spans="2:11" x14ac:dyDescent="0.25">
      <c r="E27" s="6" t="s">
        <v>27</v>
      </c>
      <c r="F27" s="6"/>
      <c r="G27" s="2">
        <v>10315893.601950135</v>
      </c>
      <c r="H27" s="4">
        <f>G27/G5</f>
        <v>0.84132207909599921</v>
      </c>
      <c r="I27">
        <v>285492</v>
      </c>
      <c r="J27" s="4">
        <f>I27/I5</f>
        <v>0.81645423009497442</v>
      </c>
      <c r="K27" s="2">
        <v>722594.12832287198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2573.159955047</v>
      </c>
      <c r="H29" s="4">
        <f>G29/G5</f>
        <v>2.0985639894710253E-4</v>
      </c>
      <c r="I29">
        <v>39</v>
      </c>
      <c r="J29" s="4">
        <f>I29/I5</f>
        <v>1.1153277490684154E-4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12755165.149751725</v>
      </c>
      <c r="H4" s="5"/>
      <c r="I4" s="1">
        <v>3870071</v>
      </c>
      <c r="J4" s="5"/>
      <c r="K4" s="3">
        <v>157545386.75971028</v>
      </c>
    </row>
    <row r="5" spans="1:11" x14ac:dyDescent="0.25">
      <c r="E5" s="6" t="s">
        <v>7</v>
      </c>
      <c r="F5" s="6"/>
      <c r="G5" s="2">
        <v>10830606.785028612</v>
      </c>
      <c r="H5" s="4">
        <f>G5/G4</f>
        <v>0.84911537074370425</v>
      </c>
      <c r="I5">
        <v>438492</v>
      </c>
      <c r="J5" s="4">
        <f>I5/I4</f>
        <v>0.11330334766468109</v>
      </c>
      <c r="K5" s="2">
        <v>8938385.7744316868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10422035.175760277</v>
      </c>
      <c r="H7" s="4">
        <f>G7/G5</f>
        <v>0.96227620322869512</v>
      </c>
      <c r="I7">
        <v>425892</v>
      </c>
      <c r="J7" s="4">
        <f>I7/I5</f>
        <v>0.9712651542103391</v>
      </c>
      <c r="K7" s="2">
        <v>8661017.3364177812</v>
      </c>
    </row>
    <row r="8" spans="1:11" x14ac:dyDescent="0.25">
      <c r="F8" t="s">
        <v>10</v>
      </c>
      <c r="G8" s="2">
        <f>G5-G7</f>
        <v>408571.60926833563</v>
      </c>
      <c r="H8" s="4">
        <f>1-H7</f>
        <v>3.7723796771304885E-2</v>
      </c>
      <c r="I8">
        <f>I5-I7</f>
        <v>12600</v>
      </c>
      <c r="J8" s="4">
        <f>1-J7</f>
        <v>2.8734845789660901E-2</v>
      </c>
      <c r="K8" s="2">
        <f>K5-K7</f>
        <v>277368.43801390566</v>
      </c>
    </row>
    <row r="9" spans="1:11" x14ac:dyDescent="0.25">
      <c r="E9" s="6" t="s">
        <v>11</v>
      </c>
      <c r="F9" s="6"/>
      <c r="G9" s="2">
        <v>1654156.6279931101</v>
      </c>
      <c r="H9" s="4">
        <f>1-H5-H10</f>
        <v>0.12968523798575118</v>
      </c>
      <c r="I9">
        <v>3409113</v>
      </c>
      <c r="J9" s="4">
        <f>1-J5-J10</f>
        <v>0.88089159087779012</v>
      </c>
      <c r="K9" s="2">
        <v>144853277.99320781</v>
      </c>
    </row>
    <row r="10" spans="1:11" x14ac:dyDescent="0.25">
      <c r="E10" s="6" t="s">
        <v>12</v>
      </c>
      <c r="F10" s="6"/>
      <c r="G10" s="2">
        <v>270401.73673000099</v>
      </c>
      <c r="H10" s="4">
        <f>G10/G4</f>
        <v>2.1199391270544567E-2</v>
      </c>
      <c r="I10">
        <v>22466</v>
      </c>
      <c r="J10" s="4">
        <f>I10/I4</f>
        <v>5.8050614575288154E-3</v>
      </c>
      <c r="K10" s="2">
        <v>3753722.9920707871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1894335.1396447399</v>
      </c>
      <c r="H13" s="5">
        <f>G13/G5</f>
        <v>0.17490572571273857</v>
      </c>
      <c r="I13" s="1">
        <f>I14+I15</f>
        <v>52189</v>
      </c>
      <c r="J13" s="5">
        <f>I13/I5</f>
        <v>0.11901927515211223</v>
      </c>
      <c r="K13" s="3">
        <f>K14+K15</f>
        <v>1675090.028639318</v>
      </c>
    </row>
    <row r="14" spans="1:11" x14ac:dyDescent="0.25">
      <c r="E14" s="6" t="s">
        <v>15</v>
      </c>
      <c r="F14" s="6"/>
      <c r="G14" s="2">
        <v>1890374.22698414</v>
      </c>
      <c r="H14" s="4">
        <f>G14/G7</f>
        <v>0.18138244547291496</v>
      </c>
      <c r="I14">
        <v>52128</v>
      </c>
      <c r="J14" s="4">
        <f>I14/I7</f>
        <v>0.12239722746611817</v>
      </c>
      <c r="K14" s="2">
        <v>1675009.108913224</v>
      </c>
    </row>
    <row r="15" spans="1:11" x14ac:dyDescent="0.25">
      <c r="E15" s="6" t="s">
        <v>16</v>
      </c>
      <c r="F15" s="6"/>
      <c r="G15" s="2">
        <v>3960.9126606</v>
      </c>
      <c r="H15" s="4">
        <f>G15/G8</f>
        <v>9.6945371894369935E-3</v>
      </c>
      <c r="I15">
        <v>61</v>
      </c>
      <c r="J15" s="4">
        <f>I15/I8</f>
        <v>4.8412698412698416E-3</v>
      </c>
      <c r="K15" s="2">
        <v>80.919726093999998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1070530.6785614591</v>
      </c>
      <c r="H18" s="4">
        <f>G18/G5</f>
        <v>9.8843093448954061E-2</v>
      </c>
      <c r="I18">
        <v>36302</v>
      </c>
      <c r="J18" s="4">
        <f>I18/I5</f>
        <v>8.2788283480656435E-2</v>
      </c>
      <c r="K18" s="2">
        <v>1398937.965404772</v>
      </c>
    </row>
    <row r="19" spans="2:11" x14ac:dyDescent="0.25">
      <c r="E19" s="6" t="s">
        <v>20</v>
      </c>
      <c r="F19" s="6"/>
      <c r="G19" s="2">
        <v>3364842.2443911168</v>
      </c>
      <c r="H19" s="4">
        <f>G19/G5</f>
        <v>0.31067901468294579</v>
      </c>
      <c r="I19">
        <v>108881</v>
      </c>
      <c r="J19" s="4">
        <f>I19/I5</f>
        <v>0.2483078368590533</v>
      </c>
      <c r="K19" s="2">
        <v>1742030.16361818</v>
      </c>
    </row>
    <row r="20" spans="2:11" x14ac:dyDescent="0.25">
      <c r="E20" s="6" t="s">
        <v>21</v>
      </c>
      <c r="F20" s="6"/>
      <c r="G20" s="2">
        <v>6383203.5935718594</v>
      </c>
      <c r="H20" s="4">
        <f>1-H18-H19</f>
        <v>0.59047789186810018</v>
      </c>
      <c r="I20">
        <v>292409</v>
      </c>
      <c r="J20" s="4">
        <f>1-J18-J19</f>
        <v>0.66890387966029019</v>
      </c>
      <c r="K20" s="2">
        <v>5172913.6550732367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450644.76906933298</v>
      </c>
      <c r="H22" s="4">
        <f>G22/G20</f>
        <v>7.0598526658800329E-2</v>
      </c>
      <c r="I22">
        <v>44178</v>
      </c>
      <c r="J22" s="4">
        <f>I22/I20</f>
        <v>0.15108290100509902</v>
      </c>
      <c r="K22" s="2">
        <v>826057.21690250502</v>
      </c>
    </row>
    <row r="23" spans="2:11" x14ac:dyDescent="0.25">
      <c r="F23" t="s">
        <v>24</v>
      </c>
      <c r="G23" s="2">
        <f>G20-G22</f>
        <v>5932558.8245025268</v>
      </c>
      <c r="H23" s="4">
        <f>1-H22</f>
        <v>0.92940147334119971</v>
      </c>
      <c r="I23">
        <f>I20-I22</f>
        <v>248231</v>
      </c>
      <c r="J23" s="4">
        <f>1-J22</f>
        <v>0.84891709899490098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1617666.5405042791</v>
      </c>
      <c r="H26" s="4">
        <f>G26/G5</f>
        <v>0.14936065657377715</v>
      </c>
      <c r="I26">
        <v>65919</v>
      </c>
      <c r="J26" s="4">
        <f>I26/I5</f>
        <v>0.15033113488957608</v>
      </c>
      <c r="K26" s="2">
        <v>1957070.5859427459</v>
      </c>
    </row>
    <row r="27" spans="2:11" x14ac:dyDescent="0.25">
      <c r="E27" s="6" t="s">
        <v>27</v>
      </c>
      <c r="F27" s="6"/>
      <c r="G27" s="2">
        <v>9190731.9305076953</v>
      </c>
      <c r="H27" s="4">
        <f>G27/G5</f>
        <v>0.84858882913303135</v>
      </c>
      <c r="I27">
        <v>371131</v>
      </c>
      <c r="J27" s="4">
        <f>I27/I5</f>
        <v>0.84638032164782939</v>
      </c>
      <c r="K27" s="2">
        <v>6900806.5399050992</v>
      </c>
    </row>
    <row r="28" spans="2:11" x14ac:dyDescent="0.25">
      <c r="E28" s="6" t="s">
        <v>28</v>
      </c>
      <c r="F28" s="6"/>
      <c r="G28" s="2">
        <v>2702.7412858359999</v>
      </c>
      <c r="H28" s="4">
        <f>G28/G5</f>
        <v>2.4954661723773956E-4</v>
      </c>
      <c r="I28">
        <v>83</v>
      </c>
      <c r="J28" s="4">
        <f>I28/I5</f>
        <v>1.8928509528109977E-4</v>
      </c>
      <c r="K28" s="2">
        <v>106.754387384</v>
      </c>
    </row>
    <row r="29" spans="2:11" x14ac:dyDescent="0.25">
      <c r="E29" s="6" t="s">
        <v>29</v>
      </c>
      <c r="F29" s="6"/>
      <c r="G29" s="2">
        <v>7126.0776852830004</v>
      </c>
      <c r="H29" s="4">
        <f>G29/G5</f>
        <v>6.5795738195698647E-4</v>
      </c>
      <c r="I29">
        <v>332</v>
      </c>
      <c r="J29" s="4">
        <f>I29/I5</f>
        <v>7.5714038112439908E-4</v>
      </c>
      <c r="K29" s="2">
        <v>277.21167104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12000744.147432132</v>
      </c>
    </row>
    <row r="3" spans="1:2" x14ac:dyDescent="0.25">
      <c r="A3" t="s">
        <v>32</v>
      </c>
      <c r="B3">
        <f>'NEWT - UK'!$G$8</f>
        <v>260783.10623814538</v>
      </c>
    </row>
    <row r="4" spans="1:2" x14ac:dyDescent="0.25">
      <c r="A4" t="s">
        <v>33</v>
      </c>
      <c r="B4">
        <f>'NEWT - UK'!$G$9</f>
        <v>483494.35693835799</v>
      </c>
    </row>
    <row r="5" spans="1:2" x14ac:dyDescent="0.25">
      <c r="A5" t="s">
        <v>34</v>
      </c>
      <c r="B5">
        <f>'NEWT - UK'!$G$10</f>
        <v>1488.3337552370001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343024</v>
      </c>
    </row>
    <row r="16" spans="1:2" x14ac:dyDescent="0.25">
      <c r="A16" t="s">
        <v>32</v>
      </c>
      <c r="B16">
        <f>'NEWT - UK'!$I$8</f>
        <v>6649</v>
      </c>
    </row>
    <row r="17" spans="1:2" x14ac:dyDescent="0.25">
      <c r="A17" t="s">
        <v>33</v>
      </c>
      <c r="B17">
        <f>'NEWT - UK'!$I$9</f>
        <v>862080</v>
      </c>
    </row>
    <row r="18" spans="1:2" x14ac:dyDescent="0.25">
      <c r="A18" t="s">
        <v>34</v>
      </c>
      <c r="B18">
        <f>'NEWT - UK'!$I$10</f>
        <v>36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1367987.7436761069</v>
      </c>
    </row>
    <row r="28" spans="1:2" x14ac:dyDescent="0.25">
      <c r="A28" t="s">
        <v>37</v>
      </c>
      <c r="B28">
        <f>'NEWT - UK'!$G$19</f>
        <v>3942963.875718615</v>
      </c>
    </row>
    <row r="29" spans="1:2" x14ac:dyDescent="0.25">
      <c r="A29" t="s">
        <v>38</v>
      </c>
      <c r="B29">
        <f>'NEWT - UK'!$G$22</f>
        <v>119094.116742035</v>
      </c>
    </row>
    <row r="30" spans="1:2" x14ac:dyDescent="0.25">
      <c r="A30" t="s">
        <v>39</v>
      </c>
      <c r="B30">
        <f>'NEWT - UK'!$G$23</f>
        <v>6831481.5175335202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1943060.491765094</v>
      </c>
    </row>
    <row r="41" spans="1:2" x14ac:dyDescent="0.25">
      <c r="A41" t="s">
        <v>42</v>
      </c>
      <c r="B41">
        <f>'NEWT - UK'!$G$27</f>
        <v>10315893.601950135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2573.159955047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2024-10-16T14:49:15Z</dcterms:created>
  <dcterms:modified xsi:type="dcterms:W3CDTF">2024-10-16T14:49:15Z</dcterms:modified>
</cp:coreProperties>
</file>