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661B87BE-649B-48F8-9EE9-01B3AE022781}" xr6:coauthVersionLast="47" xr6:coauthVersionMax="47" xr10:uidLastSave="{00000000-0000-0000-0000-000000000000}"/>
  <bookViews>
    <workbookView xWindow="4440" yWindow="3270" windowWidth="21600" windowHeight="11295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30" i="3"/>
  <c r="B29" i="3"/>
  <c r="B28" i="3"/>
  <c r="B27" i="3"/>
  <c r="B18" i="3"/>
  <c r="B17" i="3"/>
  <c r="B16" i="3"/>
  <c r="B15" i="3"/>
  <c r="B5" i="3"/>
  <c r="B4" i="3"/>
  <c r="B3" i="3"/>
  <c r="B2" i="3"/>
  <c r="J29" i="5"/>
  <c r="H29" i="5"/>
  <c r="J28" i="5"/>
  <c r="H28" i="5"/>
  <c r="J27" i="5"/>
  <c r="H27" i="5"/>
  <c r="J26" i="5"/>
  <c r="H26" i="5"/>
  <c r="I23" i="5"/>
  <c r="G23" i="5"/>
  <c r="J22" i="5"/>
  <c r="J23" i="5" s="1"/>
  <c r="H22" i="5"/>
  <c r="H23" i="5" s="1"/>
  <c r="J19" i="5"/>
  <c r="H19" i="5"/>
  <c r="J18" i="5"/>
  <c r="J20" i="5" s="1"/>
  <c r="H18" i="5"/>
  <c r="H20" i="5" s="1"/>
  <c r="J15" i="5"/>
  <c r="H15" i="5"/>
  <c r="J14" i="5"/>
  <c r="H14" i="5"/>
  <c r="K13" i="5"/>
  <c r="I13" i="5"/>
  <c r="J13" i="5" s="1"/>
  <c r="H13" i="5"/>
  <c r="G13" i="5"/>
  <c r="J10" i="5"/>
  <c r="H10" i="5"/>
  <c r="K8" i="5"/>
  <c r="I8" i="5"/>
  <c r="G8" i="5"/>
  <c r="J7" i="5"/>
  <c r="J8" i="5" s="1"/>
  <c r="H7" i="5"/>
  <c r="H8" i="5" s="1"/>
  <c r="J5" i="5"/>
  <c r="J9" i="5" s="1"/>
  <c r="H5" i="5"/>
  <c r="H9" i="5" s="1"/>
  <c r="J29" i="2"/>
  <c r="H29" i="2"/>
  <c r="J28" i="2"/>
  <c r="H28" i="2"/>
  <c r="J27" i="2"/>
  <c r="H27" i="2"/>
  <c r="J26" i="2"/>
  <c r="H26" i="2"/>
  <c r="I23" i="2"/>
  <c r="G23" i="2"/>
  <c r="J22" i="2"/>
  <c r="J23" i="2" s="1"/>
  <c r="H22" i="2"/>
  <c r="H23" i="2" s="1"/>
  <c r="J19" i="2"/>
  <c r="H19" i="2"/>
  <c r="J18" i="2"/>
  <c r="J20" i="2" s="1"/>
  <c r="H18" i="2"/>
  <c r="H20" i="2" s="1"/>
  <c r="J15" i="2"/>
  <c r="H15" i="2"/>
  <c r="J14" i="2"/>
  <c r="H14" i="2"/>
  <c r="K13" i="2"/>
  <c r="I13" i="2"/>
  <c r="J13" i="2" s="1"/>
  <c r="G13" i="2"/>
  <c r="H13" i="2" s="1"/>
  <c r="J10" i="2"/>
  <c r="H10" i="2"/>
  <c r="K8" i="2"/>
  <c r="I8" i="2"/>
  <c r="G8" i="2"/>
  <c r="J7" i="2"/>
  <c r="J8" i="2" s="1"/>
  <c r="H7" i="2"/>
  <c r="H8" i="2" s="1"/>
  <c r="J5" i="2"/>
  <c r="J9" i="2" s="1"/>
  <c r="H5" i="2"/>
  <c r="H9" i="2" s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<sst xmlns="http://schemas.openxmlformats.org/spreadsheetml/2006/main" count="82" uniqueCount="45">
  <si>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29 November 2024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</si>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</sst>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10801264.719961559</c:v>
                </c:pt>
                <c:pt idx="1">
                  <c:v>198612.43437937461</c:v>
                </c:pt>
                <c:pt idx="2">
                  <c:v>516831.181691873</c:v>
                </c:pt>
                <c:pt idx="3">
                  <c:v>70.097897618999994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EBE-4728-92A3-6B4846E68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311412</c:v>
                </c:pt>
                <c:pt idx="1">
                  <c:v>4795</c:v>
                </c:pt>
                <c:pt idx="2">
                  <c:v>889064</c:v>
                </c:pt>
                <c:pt idx="3">
                  <c:v>22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1A9-45C1-B80E-C1ED333C7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1094377.5071331521</c:v>
                </c:pt>
                <c:pt idx="1">
                  <c:v>4083468.0786002348</c:v>
                </c:pt>
                <c:pt idx="2">
                  <c:v>112095.081570272</c:v>
                </c:pt>
                <c:pt idx="3">
                  <c:v>5709936.487037275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351-4342-8643-F08ACE7911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1798815.7035500321</c:v>
                </c:pt>
                <c:pt idx="1">
                  <c:v>9199939.4994284958</c:v>
                </c:pt>
                <c:pt idx="2">
                  <c:v>0</c:v>
                </c:pt>
                <c:pt idx="3">
                  <c:v>1121.951362407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5A1-444A-AA46-2E4784410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11516778.433930427</v>
      </c>
      <c r="H4" s="5"/>
      <c r="I4" s="1">
        <v>1205293</v>
      </c>
      <c r="J4" s="5"/>
      <c r="K4" s="3">
        <v>1468120.4311988689</v>
      </c>
    </row>
    <row r="5" spans="1:11" x14ac:dyDescent="0.25">
      <c r="E5" s="6" t="s">
        <v>7</v>
      </c>
      <c r="F5" s="6"/>
      <c r="G5" s="2">
        <v>10999877.154340934</v>
      </c>
      <c r="H5" s="4">
        <f>G5/G4</f>
        <v>0.95511754588708486</v>
      </c>
      <c r="I5">
        <v>316207</v>
      </c>
      <c r="J5" s="4">
        <f>I5/I4</f>
        <v>0.26234865713150246</v>
      </c>
      <c r="K5" s="2">
        <v>515077.19397494302</v>
      </c>
    </row>
    <row r="6" spans="1:11" x14ac:dyDescent="0.25">
      <c r="F6" t="s">
        <v>8</v>
      </c>
    </row>
    <row r="7" spans="1:11" x14ac:dyDescent="0.25">
      <c r="F7" t="s">
        <v>9</v>
      </c>
      <c r="G7" s="2">
        <v>10801264.719961559</v>
      </c>
      <c r="H7" s="4">
        <f>G7/G5</f>
        <v>0.98194412250313223</v>
      </c>
      <c r="I7">
        <v>311412</v>
      </c>
      <c r="J7" s="4">
        <f>I7/I5</f>
        <v>0.98483588282359336</v>
      </c>
      <c r="K7" s="2">
        <v>479825.81379645102</v>
      </c>
    </row>
    <row r="8" spans="1:11" x14ac:dyDescent="0.25">
      <c r="F8" t="s">
        <v>10</v>
      </c>
      <c r="G8" s="2">
        <f>G5-G7</f>
        <v>198612.43437937461</v>
      </c>
      <c r="H8" s="4">
        <f>1-H7</f>
        <v>1.8055877496867767E-2</v>
      </c>
      <c r="I8">
        <f>I5-I7</f>
        <v>4795</v>
      </c>
      <c r="J8" s="4">
        <f>1-J7</f>
        <v>1.5164117176406644E-2</v>
      </c>
      <c r="K8" s="2">
        <f>K5-K7</f>
        <v>35251.380178491992</v>
      </c>
    </row>
    <row r="9" spans="1:11" x14ac:dyDescent="0.25">
      <c r="E9" s="6" t="s">
        <v>11</v>
      </c>
      <c r="F9" s="6"/>
      <c r="G9" s="2">
        <v>516831.181691873</v>
      </c>
      <c r="H9" s="4">
        <f>1-H5-H10</f>
        <v>4.4876367523855432E-2</v>
      </c>
      <c r="I9">
        <v>889064</v>
      </c>
      <c r="J9" s="4">
        <f>1-J5-J10</f>
        <v>0.73763309004532507</v>
      </c>
      <c r="K9" s="2">
        <v>952818.66121673502</v>
      </c>
    </row>
    <row r="10" spans="1:11" x14ac:dyDescent="0.25">
      <c r="E10" s="6" t="s">
        <v>12</v>
      </c>
      <c r="F10" s="6"/>
      <c r="G10" s="2">
        <v>70.097897618999994</v>
      </c>
      <c r="H10" s="4">
        <f>G10/G4</f>
        <v>6.086589059704355E-6</v>
      </c>
      <c r="I10">
        <v>22</v>
      </c>
      <c r="J10" s="4">
        <f>I10/I4</f>
        <v>1.8252823172456822E-5</v>
      </c>
      <c r="K10" s="2">
        <v>224.576007191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2820008.4610303328</v>
      </c>
      <c r="H13" s="5">
        <f>G13/G5</f>
        <v>0.25636726860330977</v>
      </c>
      <c r="I13" s="1">
        <f>I14+I15</f>
        <v>87507</v>
      </c>
      <c r="J13" s="5">
        <f>I13/I5</f>
        <v>0.27673960412008591</v>
      </c>
      <c r="K13" s="3">
        <f>K14+K15</f>
        <v>10280.246003905</v>
      </c>
    </row>
    <row r="14" spans="1:11" x14ac:dyDescent="0.25">
      <c r="E14" s="6" t="s">
        <v>15</v>
      </c>
      <c r="F14" s="6"/>
      <c r="G14" s="2">
        <v>2819898.4336092528</v>
      </c>
      <c r="H14" s="4">
        <f>G14/G7</f>
        <v>0.2610711344198301</v>
      </c>
      <c r="I14">
        <v>87502</v>
      </c>
      <c r="J14" s="4">
        <f>I14/I7</f>
        <v>0.28098467624882795</v>
      </c>
      <c r="K14" s="2">
        <v>10280.246003905</v>
      </c>
    </row>
    <row r="15" spans="1:11" x14ac:dyDescent="0.25">
      <c r="E15" s="6" t="s">
        <v>16</v>
      </c>
      <c r="F15" s="6"/>
      <c r="G15" s="2">
        <v>110.02742108</v>
      </c>
      <c r="H15" s="4">
        <f>G15/G8</f>
        <v>5.5398052706928636E-4</v>
      </c>
      <c r="I15">
        <v>5</v>
      </c>
      <c r="J15" s="4">
        <f>I15/I8</f>
        <v>1.0427528675703858E-3</v>
      </c>
      <c r="K15" s="2">
        <v>0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1094377.5071331521</v>
      </c>
      <c r="H18" s="4">
        <f>G18/G5</f>
        <v>9.9489975367704236E-2</v>
      </c>
      <c r="I18">
        <v>37668</v>
      </c>
      <c r="J18" s="4">
        <f>I18/I5</f>
        <v>0.11912449756014257</v>
      </c>
      <c r="K18" s="2">
        <v>10754.451817896001</v>
      </c>
    </row>
    <row r="19" spans="2:11" x14ac:dyDescent="0.25">
      <c r="E19" s="6" t="s">
        <v>20</v>
      </c>
      <c r="F19" s="6"/>
      <c r="G19" s="2">
        <v>4083468.0786002348</v>
      </c>
      <c r="H19" s="4">
        <f>G19/G5</f>
        <v>0.37122851658291078</v>
      </c>
      <c r="I19">
        <v>105467</v>
      </c>
      <c r="J19" s="4">
        <f>I19/I5</f>
        <v>0.33353784071826365</v>
      </c>
      <c r="K19" s="2">
        <v>336801.11825389601</v>
      </c>
    </row>
    <row r="20" spans="2:11" x14ac:dyDescent="0.25">
      <c r="E20" s="6" t="s">
        <v>21</v>
      </c>
      <c r="F20" s="6"/>
      <c r="G20" s="2">
        <v>5822031.5686075473</v>
      </c>
      <c r="H20" s="4">
        <f>1-H18-H19</f>
        <v>0.52928150804938501</v>
      </c>
      <c r="I20">
        <v>173072</v>
      </c>
      <c r="J20" s="4">
        <f>1-J18-J19</f>
        <v>0.54733766172159382</v>
      </c>
      <c r="K20" s="2">
        <v>167521.62390315099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112095.081570272</v>
      </c>
      <c r="H22" s="4">
        <f>G22/G20</f>
        <v>1.9253602501004941E-2</v>
      </c>
      <c r="I22">
        <v>4584</v>
      </c>
      <c r="J22" s="4">
        <f>I22/I20</f>
        <v>2.6486086715355458E-2</v>
      </c>
      <c r="K22" s="2">
        <v>6856.8483796789997</v>
      </c>
    </row>
    <row r="23" spans="2:11" x14ac:dyDescent="0.25">
      <c r="F23" t="s">
        <v>24</v>
      </c>
      <c r="G23" s="2">
        <f>G20-G22</f>
        <v>5709936.487037275</v>
      </c>
      <c r="H23" s="4">
        <f>1-H22</f>
        <v>0.98074639749899506</v>
      </c>
      <c r="I23">
        <f>I20-I22</f>
        <v>168488</v>
      </c>
      <c r="J23" s="4">
        <f>1-J22</f>
        <v>0.97351391328464454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1798815.7035500321</v>
      </c>
      <c r="H26" s="4">
        <f>G26/G5</f>
        <v>0.16353052659684994</v>
      </c>
      <c r="I26">
        <v>58719</v>
      </c>
      <c r="J26" s="4">
        <f>I26/I5</f>
        <v>0.18569797632563478</v>
      </c>
      <c r="K26" s="2">
        <v>327796.50709444098</v>
      </c>
    </row>
    <row r="27" spans="2:11" x14ac:dyDescent="0.25">
      <c r="E27" s="6" t="s">
        <v>27</v>
      </c>
      <c r="F27" s="6"/>
      <c r="G27" s="2">
        <v>9199939.4994284958</v>
      </c>
      <c r="H27" s="4">
        <f>G27/G5</f>
        <v>0.83636747668567191</v>
      </c>
      <c r="I27">
        <v>257438</v>
      </c>
      <c r="J27" s="4">
        <f>I27/I5</f>
        <v>0.81414389940766652</v>
      </c>
      <c r="K27" s="2">
        <v>187280.68688050201</v>
      </c>
    </row>
    <row r="28" spans="2:11" x14ac:dyDescent="0.25">
      <c r="E28" s="6" t="s">
        <v>28</v>
      </c>
      <c r="F28" s="6"/>
      <c r="G28" s="2">
        <v>0</v>
      </c>
      <c r="H28" s="4">
        <f>G28/G5</f>
        <v>0</v>
      </c>
      <c r="I28">
        <v>0</v>
      </c>
      <c r="J28" s="4">
        <f>I28/I5</f>
        <v>0</v>
      </c>
      <c r="K28" s="2">
        <v>0</v>
      </c>
    </row>
    <row r="29" spans="2:11" x14ac:dyDescent="0.25">
      <c r="E29" s="6" t="s">
        <v>29</v>
      </c>
      <c r="F29" s="6"/>
      <c r="G29" s="2">
        <v>1121.951362407</v>
      </c>
      <c r="H29" s="4">
        <f>G29/G5</f>
        <v>1.0199671747827103E-4</v>
      </c>
      <c r="I29">
        <v>50</v>
      </c>
      <c r="J29" s="4">
        <f>I29/I5</f>
        <v>1.5812426669871318E-4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12846593.082054146</v>
      </c>
      <c r="H4" s="5"/>
      <c r="I4" s="1">
        <v>3976900</v>
      </c>
      <c r="J4" s="5"/>
      <c r="K4" s="3">
        <v>158366697.70084968</v>
      </c>
    </row>
    <row r="5" spans="1:11" x14ac:dyDescent="0.25">
      <c r="E5" s="6" t="s">
        <v>7</v>
      </c>
      <c r="F5" s="6"/>
      <c r="G5" s="2">
        <v>10770313.369547376</v>
      </c>
      <c r="H5" s="4">
        <f>G5/G4</f>
        <v>0.83837896170252357</v>
      </c>
      <c r="I5">
        <v>429979</v>
      </c>
      <c r="J5" s="4">
        <f>I5/I4</f>
        <v>0.1081191380220775</v>
      </c>
      <c r="K5" s="2">
        <v>6775846.187533957</v>
      </c>
    </row>
    <row r="6" spans="1:11" x14ac:dyDescent="0.25">
      <c r="F6" t="s">
        <v>8</v>
      </c>
    </row>
    <row r="7" spans="1:11" x14ac:dyDescent="0.25">
      <c r="F7" t="s">
        <v>9</v>
      </c>
      <c r="G7" s="2">
        <v>10423026.719002416</v>
      </c>
      <c r="H7" s="4">
        <f>G7/G5</f>
        <v>0.96775519535699872</v>
      </c>
      <c r="I7">
        <v>420232</v>
      </c>
      <c r="J7" s="4">
        <f>I7/I5</f>
        <v>0.97733145107086628</v>
      </c>
      <c r="K7" s="2">
        <v>6416388.0036549484</v>
      </c>
    </row>
    <row r="8" spans="1:11" x14ac:dyDescent="0.25">
      <c r="F8" t="s">
        <v>10</v>
      </c>
      <c r="G8" s="2">
        <f>G5-G7</f>
        <v>347286.65054496005</v>
      </c>
      <c r="H8" s="4">
        <f>1-H7</f>
        <v>3.2244804643001279E-2</v>
      </c>
      <c r="I8">
        <f>I5-I7</f>
        <v>9747</v>
      </c>
      <c r="J8" s="4">
        <f>1-J7</f>
        <v>2.2668548929133725E-2</v>
      </c>
      <c r="K8" s="2">
        <f>K5-K7</f>
        <v>359458.18387900852</v>
      </c>
    </row>
    <row r="9" spans="1:11" x14ac:dyDescent="0.25">
      <c r="E9" s="6" t="s">
        <v>11</v>
      </c>
      <c r="F9" s="6"/>
      <c r="G9" s="2">
        <v>1793037.3086458859</v>
      </c>
      <c r="H9" s="4">
        <f>1-H5-H10</f>
        <v>0.13957298228357853</v>
      </c>
      <c r="I9">
        <v>3524241</v>
      </c>
      <c r="J9" s="4">
        <f>1-J5-J10</f>
        <v>0.88617792753149438</v>
      </c>
      <c r="K9" s="2">
        <v>147534243.70764577</v>
      </c>
    </row>
    <row r="10" spans="1:11" x14ac:dyDescent="0.25">
      <c r="E10" s="6" t="s">
        <v>12</v>
      </c>
      <c r="F10" s="6"/>
      <c r="G10" s="2">
        <v>283242.40386088297</v>
      </c>
      <c r="H10" s="4">
        <f>G10/G4</f>
        <v>2.2048056013897893E-2</v>
      </c>
      <c r="I10">
        <v>22680</v>
      </c>
      <c r="J10" s="4">
        <f>I10/I4</f>
        <v>5.7029344464281225E-3</v>
      </c>
      <c r="K10" s="2">
        <v>4056607.8056699769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1785096.8753199719</v>
      </c>
      <c r="H13" s="5">
        <f>G13/G5</f>
        <v>0.16574233395727006</v>
      </c>
      <c r="I13" s="1">
        <f>I14+I15</f>
        <v>47051</v>
      </c>
      <c r="J13" s="5">
        <f>I13/I5</f>
        <v>0.10942627430641962</v>
      </c>
      <c r="K13" s="3">
        <f>K14+K15</f>
        <v>1295272.3765875429</v>
      </c>
    </row>
    <row r="14" spans="1:11" x14ac:dyDescent="0.25">
      <c r="E14" s="6" t="s">
        <v>15</v>
      </c>
      <c r="F14" s="6"/>
      <c r="G14" s="2">
        <v>1784365.080518482</v>
      </c>
      <c r="H14" s="4">
        <f>G14/G7</f>
        <v>0.17119452234209209</v>
      </c>
      <c r="I14">
        <v>47045</v>
      </c>
      <c r="J14" s="4">
        <f>I14/I7</f>
        <v>0.11195006567800643</v>
      </c>
      <c r="K14" s="2">
        <v>1295254.3443826169</v>
      </c>
    </row>
    <row r="15" spans="1:11" x14ac:dyDescent="0.25">
      <c r="E15" s="6" t="s">
        <v>16</v>
      </c>
      <c r="F15" s="6"/>
      <c r="G15" s="2">
        <v>731.79480149000005</v>
      </c>
      <c r="H15" s="4">
        <f>G15/G8</f>
        <v>2.1071780338854725E-3</v>
      </c>
      <c r="I15">
        <v>6</v>
      </c>
      <c r="J15" s="4">
        <f>I15/I8</f>
        <v>6.1557402277623882E-4</v>
      </c>
      <c r="K15" s="2">
        <v>18.032204925999999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872287.18391203904</v>
      </c>
      <c r="H18" s="4">
        <f>G18/G5</f>
        <v>8.0989953957922495E-2</v>
      </c>
      <c r="I18">
        <v>30966</v>
      </c>
      <c r="J18" s="4">
        <f>I18/I5</f>
        <v>7.2017470620658219E-2</v>
      </c>
      <c r="K18" s="2">
        <v>1097604.027999131</v>
      </c>
    </row>
    <row r="19" spans="2:11" x14ac:dyDescent="0.25">
      <c r="E19" s="6" t="s">
        <v>20</v>
      </c>
      <c r="F19" s="6"/>
      <c r="G19" s="2">
        <v>3522615.1937567452</v>
      </c>
      <c r="H19" s="4">
        <f>G19/G5</f>
        <v>0.32706710314639464</v>
      </c>
      <c r="I19">
        <v>109271</v>
      </c>
      <c r="J19" s="4">
        <f>I19/I5</f>
        <v>0.25413101570076679</v>
      </c>
      <c r="K19" s="2">
        <v>1448678.523658196</v>
      </c>
    </row>
    <row r="20" spans="2:11" x14ac:dyDescent="0.25">
      <c r="E20" s="6" t="s">
        <v>21</v>
      </c>
      <c r="F20" s="6"/>
      <c r="G20" s="2">
        <v>6363104.8556035943</v>
      </c>
      <c r="H20" s="4">
        <f>1-H18-H19</f>
        <v>0.59194294289568283</v>
      </c>
      <c r="I20">
        <v>288843</v>
      </c>
      <c r="J20" s="4">
        <f>1-J18-J19</f>
        <v>0.67385151367857499</v>
      </c>
      <c r="K20" s="2">
        <v>3645368.2958648358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437754.02001676301</v>
      </c>
      <c r="H22" s="4">
        <f>G22/G20</f>
        <v>6.8795663430135059E-2</v>
      </c>
      <c r="I22">
        <v>43728</v>
      </c>
      <c r="J22" s="4">
        <f>I22/I20</f>
        <v>0.1513902015974076</v>
      </c>
      <c r="K22" s="2">
        <v>653741.11978867801</v>
      </c>
    </row>
    <row r="23" spans="2:11" x14ac:dyDescent="0.25">
      <c r="F23" t="s">
        <v>24</v>
      </c>
      <c r="G23" s="2">
        <f>G20-G22</f>
        <v>5925350.835586831</v>
      </c>
      <c r="H23" s="4">
        <f>1-H22</f>
        <v>0.9312043365698649</v>
      </c>
      <c r="I23">
        <f>I20-I22</f>
        <v>245115</v>
      </c>
      <c r="J23" s="4">
        <f>1-J22</f>
        <v>0.84860979840259243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1613751.7220926951</v>
      </c>
      <c r="H26" s="4">
        <f>G26/G5</f>
        <v>0.14983331187516907</v>
      </c>
      <c r="I26">
        <v>63027</v>
      </c>
      <c r="J26" s="4">
        <f>I26/I5</f>
        <v>0.14658157723981868</v>
      </c>
      <c r="K26" s="2">
        <v>669769.89015004004</v>
      </c>
    </row>
    <row r="27" spans="2:11" x14ac:dyDescent="0.25">
      <c r="E27" s="6" t="s">
        <v>27</v>
      </c>
      <c r="F27" s="6"/>
      <c r="G27" s="2">
        <v>9135660.8957833797</v>
      </c>
      <c r="H27" s="4">
        <f>G27/G5</f>
        <v>0.84822609912299207</v>
      </c>
      <c r="I27">
        <v>365471</v>
      </c>
      <c r="J27" s="4">
        <f>I27/I5</f>
        <v>0.84997406850101986</v>
      </c>
      <c r="K27" s="2">
        <v>6023000.2379772039</v>
      </c>
    </row>
    <row r="28" spans="2:11" x14ac:dyDescent="0.25">
      <c r="E28" s="6" t="s">
        <v>28</v>
      </c>
      <c r="F28" s="6"/>
      <c r="G28" s="2">
        <v>2304.0911499899998</v>
      </c>
      <c r="H28" s="4">
        <f>G28/G5</f>
        <v>2.1392981531110543E-4</v>
      </c>
      <c r="I28">
        <v>68</v>
      </c>
      <c r="J28" s="4">
        <f>I28/I5</f>
        <v>1.5814725835447779E-4</v>
      </c>
      <c r="K28" s="2">
        <v>108.238798769</v>
      </c>
    </row>
    <row r="29" spans="2:11" x14ac:dyDescent="0.25">
      <c r="E29" s="6" t="s">
        <v>29</v>
      </c>
      <c r="F29" s="6"/>
      <c r="G29" s="2">
        <v>6008.3061760190003</v>
      </c>
      <c r="H29" s="4">
        <f>G29/G5</f>
        <v>5.5785806502225293E-4</v>
      </c>
      <c r="I29">
        <v>386</v>
      </c>
      <c r="J29" s="4">
        <f>I29/I5</f>
        <v>8.9771826065924152E-4</v>
      </c>
      <c r="K29" s="2">
        <v>371.90221600899997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25"/>
  <sheetData>
    <row r="1" spans="1:2" x14ac:dyDescent="0.25">
      <c r="A1" t="s">
        <v>30</v>
      </c>
    </row>
    <row r="2" spans="1:2" x14ac:dyDescent="0.25">
      <c r="A2" t="s">
        <v>31</v>
      </c>
      <c r="B2">
        <f>'NEWT - UK'!$G$7</f>
        <v>10801264.719961559</v>
      </c>
    </row>
    <row r="3" spans="1:2" x14ac:dyDescent="0.25">
      <c r="A3" t="s">
        <v>32</v>
      </c>
      <c r="B3">
        <f>'NEWT - UK'!$G$8</f>
        <v>198612.43437937461</v>
      </c>
    </row>
    <row r="4" spans="1:2" x14ac:dyDescent="0.25">
      <c r="A4" t="s">
        <v>33</v>
      </c>
      <c r="B4">
        <f>'NEWT - UK'!$G$9</f>
        <v>516831.181691873</v>
      </c>
    </row>
    <row r="5" spans="1:2" x14ac:dyDescent="0.25">
      <c r="A5" t="s">
        <v>34</v>
      </c>
      <c r="B5">
        <f>'NEWT - UK'!$G$10</f>
        <v>70.097897618999994</v>
      </c>
    </row>
    <row r="14" spans="1:2" x14ac:dyDescent="0.25">
      <c r="A14" t="s">
        <v>35</v>
      </c>
    </row>
    <row r="15" spans="1:2" x14ac:dyDescent="0.25">
      <c r="A15" t="s">
        <v>31</v>
      </c>
      <c r="B15">
        <f>'NEWT - UK'!$I$7</f>
        <v>311412</v>
      </c>
    </row>
    <row r="16" spans="1:2" x14ac:dyDescent="0.25">
      <c r="A16" t="s">
        <v>32</v>
      </c>
      <c r="B16">
        <f>'NEWT - UK'!$I$8</f>
        <v>4795</v>
      </c>
    </row>
    <row r="17" spans="1:2" x14ac:dyDescent="0.25">
      <c r="A17" t="s">
        <v>33</v>
      </c>
      <c r="B17">
        <f>'NEWT - UK'!$I$9</f>
        <v>889064</v>
      </c>
    </row>
    <row r="18" spans="1:2" x14ac:dyDescent="0.25">
      <c r="A18" t="s">
        <v>34</v>
      </c>
      <c r="B18">
        <f>'NEWT - UK'!$I$10</f>
        <v>22</v>
      </c>
    </row>
    <row r="26" spans="1:2" x14ac:dyDescent="0.25">
      <c r="A26" t="s">
        <v>18</v>
      </c>
    </row>
    <row r="27" spans="1:2" x14ac:dyDescent="0.25">
      <c r="A27" t="s">
        <v>36</v>
      </c>
      <c r="B27">
        <f>'NEWT - UK'!$G$18</f>
        <v>1094377.5071331521</v>
      </c>
    </row>
    <row r="28" spans="1:2" x14ac:dyDescent="0.25">
      <c r="A28" t="s">
        <v>37</v>
      </c>
      <c r="B28">
        <f>'NEWT - UK'!$G$19</f>
        <v>4083468.0786002348</v>
      </c>
    </row>
    <row r="29" spans="1:2" x14ac:dyDescent="0.25">
      <c r="A29" t="s">
        <v>38</v>
      </c>
      <c r="B29">
        <f>'NEWT - UK'!$G$22</f>
        <v>112095.081570272</v>
      </c>
    </row>
    <row r="30" spans="1:2" x14ac:dyDescent="0.25">
      <c r="A30" t="s">
        <v>39</v>
      </c>
      <c r="B30">
        <f>'NEWT - UK'!$G$23</f>
        <v>5709936.487037275</v>
      </c>
    </row>
    <row r="39" spans="1:2" x14ac:dyDescent="0.25">
      <c r="A39" t="s">
        <v>40</v>
      </c>
    </row>
    <row r="40" spans="1:2" x14ac:dyDescent="0.25">
      <c r="A40" t="s">
        <v>41</v>
      </c>
      <c r="B40">
        <f>'NEWT - UK'!$G$26</f>
        <v>1798815.7035500321</v>
      </c>
    </row>
    <row r="41" spans="1:2" x14ac:dyDescent="0.25">
      <c r="A41" t="s">
        <v>42</v>
      </c>
      <c r="B41">
        <f>'NEWT - UK'!$G$27</f>
        <v>9199939.4994284958</v>
      </c>
    </row>
    <row r="42" spans="1:2" x14ac:dyDescent="0.25">
      <c r="A42" t="s">
        <v>43</v>
      </c>
      <c r="B42">
        <f>'NEWT - UK'!$G$28</f>
        <v>0</v>
      </c>
    </row>
    <row r="43" spans="1:2" x14ac:dyDescent="0.25">
      <c r="A43" t="s">
        <v>44</v>
      </c>
      <c r="B43">
        <f>'NEWT - UK'!$G$29</f>
        <v>1121.951362407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2024-12-03T10:51:26Z</dcterms:created>
  <dcterms:modified xsi:type="dcterms:W3CDTF">2024-12-03T10:51:26Z</dcterms:modified>
</cp:coreProperties>
</file>