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1E5090D3-A9B1-4696-A0A6-F3135F049B53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30" i="3"/>
  <c r="B29" i="3"/>
  <c r="B28" i="3"/>
  <c r="B27" i="3"/>
  <c r="B18" i="3"/>
  <c r="B17" i="3"/>
  <c r="B16" i="3"/>
  <c r="B15" i="3"/>
  <c r="B5" i="3"/>
  <c r="B4" i="3"/>
  <c r="B3" i="3"/>
  <c r="B2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H20" i="5"/>
  <c r="J19" i="5"/>
  <c r="H19" i="5"/>
  <c r="J18" i="5"/>
  <c r="J20" i="5" s="1"/>
  <c r="H18" i="5"/>
  <c r="H15" i="5"/>
  <c r="J14" i="5"/>
  <c r="H14" i="5"/>
  <c r="K13" i="5"/>
  <c r="I13" i="5"/>
  <c r="J13" i="5" s="1"/>
  <c r="G13" i="5"/>
  <c r="H13" i="5" s="1"/>
  <c r="J10" i="5"/>
  <c r="H10" i="5"/>
  <c r="K8" i="5"/>
  <c r="J8" i="5"/>
  <c r="I8" i="5"/>
  <c r="J15" i="5" s="1"/>
  <c r="H8" i="5"/>
  <c r="G8" i="5"/>
  <c r="J7" i="5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J22" i="2"/>
  <c r="J23" i="2" s="1"/>
  <c r="H22" i="2"/>
  <c r="J19" i="2"/>
  <c r="H19" i="2"/>
  <c r="H20" i="2" s="1"/>
  <c r="J18" i="2"/>
  <c r="J20" i="2" s="1"/>
  <c r="H18" i="2"/>
  <c r="H15" i="2"/>
  <c r="J14" i="2"/>
  <c r="H14" i="2"/>
  <c r="K13" i="2"/>
  <c r="I13" i="2"/>
  <c r="J13" i="2" s="1"/>
  <c r="G13" i="2"/>
  <c r="H13" i="2" s="1"/>
  <c r="J10" i="2"/>
  <c r="H10" i="2"/>
  <c r="K8" i="2"/>
  <c r="J8" i="2"/>
  <c r="I8" i="2"/>
  <c r="J15" i="2" s="1"/>
  <c r="H8" i="2"/>
  <c r="G8" i="2"/>
  <c r="J7" i="2"/>
  <c r="H7" i="2"/>
  <c r="J5" i="2"/>
  <c r="J9" i="2" s="1"/>
  <c r="H5" i="2"/>
  <c r="H9" i="2" s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<sst xmlns="http://schemas.openxmlformats.org/spreadsheetml/2006/main" count="82" uniqueCount="45">
  <si>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24 May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</si>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</sst>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UK'!$B$2:$B$5</c:f>
              <c:numCache>
                <c:formatCode>General</c:formatCode>
                <c:ptCount val="4"/>
                <c:pt idx="0">
                  <c:v>11525714.582992503</c:v>
                </c:pt>
                <c:pt idx="1">
                  <c:v>236626.95441395603</c:v>
                </c:pt>
                <c:pt idx="2">
                  <c:v>463098.29374498501</c:v>
                </c:pt>
                <c:pt idx="3">
                  <c:v>22.451495649000002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8E2-402C-ABEF-0B72A5D6B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UK'!$B$15:$B$18</c:f>
              <c:numCache>
                <c:formatCode>General</c:formatCode>
                <c:ptCount val="4"/>
                <c:pt idx="0">
                  <c:v>354901</c:v>
                </c:pt>
                <c:pt idx="1">
                  <c:v>5354</c:v>
                </c:pt>
                <c:pt idx="2">
                  <c:v>832578</c:v>
                </c:pt>
                <c:pt idx="3">
                  <c:v>27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CDB-48CA-A046-82D130D18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UK'!$A$27:$A$30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UK'!$B$27:$B$30</c:f>
              <c:numCache>
                <c:formatCode>General</c:formatCode>
                <c:ptCount val="4"/>
                <c:pt idx="0">
                  <c:v>1119374.2419461559</c:v>
                </c:pt>
                <c:pt idx="1">
                  <c:v>3764975.1428177431</c:v>
                </c:pt>
                <c:pt idx="2">
                  <c:v>86277.239298393994</c:v>
                </c:pt>
                <c:pt idx="3">
                  <c:v>6791714.9133441672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797-44CE-9C3D-09B6F8B84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UK'!$A$40:$A$43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UK'!$B$40:$B$43</c:f>
              <c:numCache>
                <c:formatCode>General</c:formatCode>
                <c:ptCount val="4"/>
                <c:pt idx="0">
                  <c:v>1783789.9679137261</c:v>
                </c:pt>
                <c:pt idx="1">
                  <c:v>9973742.6787583847</c:v>
                </c:pt>
                <c:pt idx="2">
                  <c:v>0</c:v>
                </c:pt>
                <c:pt idx="3">
                  <c:v>4808.890734349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BFA-4402-B977-A147EADB7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 x14ac:dyDescent="0.2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 x14ac:dyDescent="0.25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25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25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25">
      <c r="B4" s="1"/>
      <c r="C4" s="1"/>
      <c r="D4" s="13" t="s">
        <v>6</v>
      </c>
      <c r="E4" s="13"/>
      <c r="F4" s="13"/>
      <c r="G4" s="3">
        <v>12225462.282647094</v>
      </c>
      <c r="H4" s="5"/>
      <c r="I4" s="1">
        <v>1192860</v>
      </c>
      <c r="J4" s="5"/>
      <c r="K4" s="3">
        <v>794599.32033141295</v>
      </c>
    </row>
    <row r="5" spans="1:11" x14ac:dyDescent="0.25">
      <c r="E5" s="6" t="s">
        <v>7</v>
      </c>
      <c r="F5" s="6"/>
      <c r="G5" s="2">
        <v>11762341.537406459</v>
      </c>
      <c r="H5" s="4">
        <f>G5/G4</f>
        <v>0.96211834493179116</v>
      </c>
      <c r="I5">
        <v>360255</v>
      </c>
      <c r="J5" s="4">
        <f>I5/I4</f>
        <v>0.30200945626477543</v>
      </c>
      <c r="K5" s="2">
        <v>448278.43644549203</v>
      </c>
    </row>
    <row r="6" spans="1:11" x14ac:dyDescent="0.25">
      <c r="F6" t="s">
        <v>8</v>
      </c>
    </row>
    <row r="7" spans="1:11" x14ac:dyDescent="0.25">
      <c r="F7" t="s">
        <v>9</v>
      </c>
      <c r="G7" s="2">
        <v>11525714.582992503</v>
      </c>
      <c r="H7" s="4">
        <f>G7/G5</f>
        <v>0.979882665907852</v>
      </c>
      <c r="I7">
        <v>354901</v>
      </c>
      <c r="J7" s="4">
        <f>I7/I5</f>
        <v>0.98513830481186937</v>
      </c>
      <c r="K7" s="2">
        <v>410832.20692742802</v>
      </c>
    </row>
    <row r="8" spans="1:11" x14ac:dyDescent="0.25">
      <c r="F8" t="s">
        <v>10</v>
      </c>
      <c r="G8" s="2">
        <f>G5-G7</f>
        <v>236626.95441395603</v>
      </c>
      <c r="H8" s="4">
        <f>1-H7</f>
        <v>2.0117334092147998E-2</v>
      </c>
      <c r="I8">
        <f>I5-I7</f>
        <v>5354</v>
      </c>
      <c r="J8" s="4">
        <f>1-J7</f>
        <v>1.486169518813063E-2</v>
      </c>
      <c r="K8" s="2">
        <f>K5-K7</f>
        <v>37446.229518064007</v>
      </c>
    </row>
    <row r="9" spans="1:11" x14ac:dyDescent="0.25">
      <c r="E9" s="6" t="s">
        <v>11</v>
      </c>
      <c r="F9" s="6"/>
      <c r="G9" s="2">
        <v>463098.29374498501</v>
      </c>
      <c r="H9" s="4">
        <f>1-H5-H10</f>
        <v>3.7879818614492008E-2</v>
      </c>
      <c r="I9">
        <v>832578</v>
      </c>
      <c r="J9" s="4">
        <f>1-J5-J10</f>
        <v>0.69796790905890038</v>
      </c>
      <c r="K9" s="2">
        <v>346120.08506465598</v>
      </c>
    </row>
    <row r="10" spans="1:11" x14ac:dyDescent="0.25">
      <c r="E10" s="6" t="s">
        <v>12</v>
      </c>
      <c r="F10" s="6"/>
      <c r="G10" s="2">
        <v>22.451495649000002</v>
      </c>
      <c r="H10" s="4">
        <f>G10/G4</f>
        <v>1.8364537168355433E-6</v>
      </c>
      <c r="I10">
        <v>27</v>
      </c>
      <c r="J10" s="4">
        <f>I10/I4</f>
        <v>2.2634676324128565E-5</v>
      </c>
      <c r="K10" s="2">
        <v>200.79882126499999</v>
      </c>
    </row>
    <row r="12" spans="1:11" x14ac:dyDescent="0.25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25">
      <c r="B13" s="1"/>
      <c r="C13" s="1"/>
      <c r="D13" s="13" t="s">
        <v>14</v>
      </c>
      <c r="E13" s="13"/>
      <c r="F13" s="13"/>
      <c r="G13" s="3">
        <f>G14+G15</f>
        <v>2951612.3330371142</v>
      </c>
      <c r="H13" s="5">
        <f>G13/G5</f>
        <v>0.25093747904279362</v>
      </c>
      <c r="I13" s="1">
        <f>I14+I15</f>
        <v>103670</v>
      </c>
      <c r="J13" s="5">
        <f>I13/I5</f>
        <v>0.28776838628193918</v>
      </c>
      <c r="K13" s="3">
        <f>K14+K15</f>
        <v>48788.057542508999</v>
      </c>
    </row>
    <row r="14" spans="1:11" x14ac:dyDescent="0.25">
      <c r="E14" s="6" t="s">
        <v>15</v>
      </c>
      <c r="F14" s="6"/>
      <c r="G14" s="2">
        <v>2941832.3153616642</v>
      </c>
      <c r="H14" s="4">
        <f>G14/G7</f>
        <v>0.25524077437269449</v>
      </c>
      <c r="I14">
        <v>102990</v>
      </c>
      <c r="J14" s="4">
        <f>I14/I7</f>
        <v>0.29019360328655036</v>
      </c>
      <c r="K14" s="2">
        <v>48788.057542508999</v>
      </c>
    </row>
    <row r="15" spans="1:11" x14ac:dyDescent="0.25">
      <c r="E15" s="6" t="s">
        <v>16</v>
      </c>
      <c r="F15" s="6"/>
      <c r="G15" s="2">
        <v>9780.0176754500008</v>
      </c>
      <c r="H15" s="4">
        <f>G15/G8</f>
        <v>4.1330953608694987E-2</v>
      </c>
      <c r="I15">
        <v>680</v>
      </c>
      <c r="J15" s="4">
        <f>I15/I8</f>
        <v>0.1270078446021666</v>
      </c>
      <c r="K15" s="2">
        <v>0</v>
      </c>
    </row>
    <row r="16" spans="1:11" x14ac:dyDescent="0.25">
      <c r="E16" s="6" t="s">
        <v>17</v>
      </c>
      <c r="F16" s="6"/>
      <c r="G16" s="8"/>
      <c r="H16" s="9"/>
      <c r="I16" s="6"/>
      <c r="J16" s="9"/>
      <c r="K16" s="8"/>
    </row>
    <row r="17" spans="2:11" x14ac:dyDescent="0.25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25">
      <c r="E18" s="6" t="s">
        <v>19</v>
      </c>
      <c r="F18" s="6"/>
      <c r="G18" s="2">
        <v>1119374.2419461559</v>
      </c>
      <c r="H18" s="4">
        <f>G18/G5</f>
        <v>9.516593599891103E-2</v>
      </c>
      <c r="I18">
        <v>41435</v>
      </c>
      <c r="J18" s="4">
        <f>I18/I5</f>
        <v>0.11501575273070463</v>
      </c>
      <c r="K18" s="2">
        <v>19803.437444071998</v>
      </c>
    </row>
    <row r="19" spans="2:11" x14ac:dyDescent="0.25">
      <c r="E19" s="6" t="s">
        <v>20</v>
      </c>
      <c r="F19" s="6"/>
      <c r="G19" s="2">
        <v>3764975.1428177431</v>
      </c>
      <c r="H19" s="4">
        <f>G19/G5</f>
        <v>0.32008721484956154</v>
      </c>
      <c r="I19">
        <v>112335</v>
      </c>
      <c r="J19" s="4">
        <f>I19/I5</f>
        <v>0.31182079360453013</v>
      </c>
      <c r="K19" s="2">
        <v>116093.134870664</v>
      </c>
    </row>
    <row r="20" spans="2:11" x14ac:dyDescent="0.25">
      <c r="E20" s="6" t="s">
        <v>21</v>
      </c>
      <c r="F20" s="6"/>
      <c r="G20" s="2">
        <v>6877992.1526425611</v>
      </c>
      <c r="H20" s="4">
        <f>1-H18-H19</f>
        <v>0.58474684915152753</v>
      </c>
      <c r="I20">
        <v>206485</v>
      </c>
      <c r="J20" s="4">
        <f>1-J18-J19</f>
        <v>0.57316345366476518</v>
      </c>
      <c r="K20" s="2">
        <v>312381.864130756</v>
      </c>
    </row>
    <row r="21" spans="2:11" x14ac:dyDescent="0.25">
      <c r="F21" t="s">
        <v>22</v>
      </c>
    </row>
    <row r="22" spans="2:11" x14ac:dyDescent="0.25">
      <c r="F22" t="s">
        <v>23</v>
      </c>
      <c r="G22" s="2">
        <v>86277.239298393994</v>
      </c>
      <c r="H22" s="4">
        <f>G22/G20</f>
        <v>1.2543957216532418E-2</v>
      </c>
      <c r="I22">
        <v>3965</v>
      </c>
      <c r="J22" s="4">
        <f>I22/I20</f>
        <v>1.9202363367799114E-2</v>
      </c>
      <c r="K22" s="2">
        <v>5070.5410904279997</v>
      </c>
    </row>
    <row r="23" spans="2:11" x14ac:dyDescent="0.25">
      <c r="F23" t="s">
        <v>24</v>
      </c>
      <c r="G23" s="2">
        <f>G20-G22</f>
        <v>6791714.9133441672</v>
      </c>
      <c r="H23" s="4">
        <f>1-H22</f>
        <v>0.98745604278346755</v>
      </c>
      <c r="I23">
        <f>I20-I22</f>
        <v>202520</v>
      </c>
      <c r="J23" s="4">
        <f>1-J22</f>
        <v>0.98079763663220088</v>
      </c>
    </row>
    <row r="25" spans="2:11" x14ac:dyDescent="0.25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25">
      <c r="E26" s="6" t="s">
        <v>26</v>
      </c>
      <c r="F26" s="6"/>
      <c r="G26" s="2">
        <v>1783789.9679137261</v>
      </c>
      <c r="H26" s="4">
        <f>G26/G5</f>
        <v>0.1516526247976169</v>
      </c>
      <c r="I26">
        <v>62039</v>
      </c>
      <c r="J26" s="4">
        <f>I26/I5</f>
        <v>0.17220857448196417</v>
      </c>
      <c r="K26" s="2">
        <v>199872.66218233001</v>
      </c>
    </row>
    <row r="27" spans="2:11" x14ac:dyDescent="0.25">
      <c r="E27" s="6" t="s">
        <v>27</v>
      </c>
      <c r="F27" s="6"/>
      <c r="G27" s="2">
        <v>9973742.6787583847</v>
      </c>
      <c r="H27" s="4">
        <f>G27/G5</f>
        <v>0.84793853732609326</v>
      </c>
      <c r="I27">
        <v>298148</v>
      </c>
      <c r="J27" s="4">
        <f>I27/I5</f>
        <v>0.82760267033073798</v>
      </c>
      <c r="K27" s="2">
        <v>248405.77426316199</v>
      </c>
    </row>
    <row r="28" spans="2:11" x14ac:dyDescent="0.25">
      <c r="E28" s="6" t="s">
        <v>28</v>
      </c>
      <c r="F28" s="6"/>
      <c r="G28" s="2">
        <v>0</v>
      </c>
      <c r="H28" s="4">
        <f>G28/G5</f>
        <v>0</v>
      </c>
      <c r="I28">
        <v>0</v>
      </c>
      <c r="J28" s="4">
        <f>I28/I5</f>
        <v>0</v>
      </c>
      <c r="K28" s="2">
        <v>0</v>
      </c>
    </row>
    <row r="29" spans="2:11" x14ac:dyDescent="0.25">
      <c r="E29" s="6" t="s">
        <v>29</v>
      </c>
      <c r="F29" s="6"/>
      <c r="G29" s="2">
        <v>4808.890734349</v>
      </c>
      <c r="H29" s="4">
        <f>G29/G5</f>
        <v>4.0883787628983757E-4</v>
      </c>
      <c r="I29">
        <v>68</v>
      </c>
      <c r="J29" s="4">
        <f>I29/I5</f>
        <v>1.8875518729788622E-4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 x14ac:dyDescent="0.2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 x14ac:dyDescent="0.25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25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25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25">
      <c r="B4" s="1"/>
      <c r="C4" s="1"/>
      <c r="D4" s="13" t="s">
        <v>6</v>
      </c>
      <c r="E4" s="13"/>
      <c r="F4" s="13"/>
      <c r="G4" s="3">
        <v>12336460.53243571</v>
      </c>
      <c r="H4" s="5"/>
      <c r="I4" s="1">
        <v>3818473</v>
      </c>
      <c r="J4" s="5"/>
      <c r="K4" s="3">
        <v>375403383.08370531</v>
      </c>
    </row>
    <row r="5" spans="1:11" x14ac:dyDescent="0.25">
      <c r="E5" s="6" t="s">
        <v>7</v>
      </c>
      <c r="F5" s="6"/>
      <c r="G5" s="2">
        <v>10448326.142477708</v>
      </c>
      <c r="H5" s="4">
        <f>G5/G4</f>
        <v>0.8469468300900721</v>
      </c>
      <c r="I5">
        <v>435578</v>
      </c>
      <c r="J5" s="4">
        <f>I5/I4</f>
        <v>0.11407125308991317</v>
      </c>
      <c r="K5" s="2">
        <v>12726034.584720748</v>
      </c>
    </row>
    <row r="6" spans="1:11" x14ac:dyDescent="0.25">
      <c r="F6" t="s">
        <v>8</v>
      </c>
    </row>
    <row r="7" spans="1:11" x14ac:dyDescent="0.25">
      <c r="F7" t="s">
        <v>9</v>
      </c>
      <c r="G7" s="2">
        <v>10073638.073631575</v>
      </c>
      <c r="H7" s="4">
        <f>G7/G5</f>
        <v>0.96413893826276753</v>
      </c>
      <c r="I7">
        <v>424422</v>
      </c>
      <c r="J7" s="4">
        <f>I7/I5</f>
        <v>0.97438805449311028</v>
      </c>
      <c r="K7" s="2">
        <v>12412485.630561892</v>
      </c>
    </row>
    <row r="8" spans="1:11" x14ac:dyDescent="0.25">
      <c r="F8" t="s">
        <v>10</v>
      </c>
      <c r="G8" s="2">
        <f>G5-G7</f>
        <v>374688.06884613261</v>
      </c>
      <c r="H8" s="4">
        <f>1-H7</f>
        <v>3.5861061737232469E-2</v>
      </c>
      <c r="I8">
        <f>I5-I7</f>
        <v>11156</v>
      </c>
      <c r="J8" s="4">
        <f>1-J7</f>
        <v>2.5611945506889722E-2</v>
      </c>
      <c r="K8" s="2">
        <f>K5-K7</f>
        <v>313548.9541588556</v>
      </c>
    </row>
    <row r="9" spans="1:11" x14ac:dyDescent="0.25">
      <c r="E9" s="6" t="s">
        <v>11</v>
      </c>
      <c r="F9" s="6"/>
      <c r="G9" s="2">
        <v>1622399.314852736</v>
      </c>
      <c r="H9" s="4">
        <f>1-H5-H10</f>
        <v>0.13151254450877808</v>
      </c>
      <c r="I9">
        <v>3361170</v>
      </c>
      <c r="J9" s="4">
        <f>1-J5-J10</f>
        <v>0.88023929984577609</v>
      </c>
      <c r="K9" s="2">
        <v>358508580.31083405</v>
      </c>
    </row>
    <row r="10" spans="1:11" x14ac:dyDescent="0.25">
      <c r="E10" s="6" t="s">
        <v>12</v>
      </c>
      <c r="F10" s="6"/>
      <c r="G10" s="2">
        <v>265735.07510526699</v>
      </c>
      <c r="H10" s="4">
        <f>G10/G4</f>
        <v>2.1540625401149829E-2</v>
      </c>
      <c r="I10">
        <v>21725</v>
      </c>
      <c r="J10" s="4">
        <f>I10/I4</f>
        <v>5.6894470643107861E-3</v>
      </c>
      <c r="K10" s="2">
        <v>4168768.1881505032</v>
      </c>
    </row>
    <row r="12" spans="1:11" x14ac:dyDescent="0.25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25">
      <c r="B13" s="1"/>
      <c r="C13" s="1"/>
      <c r="D13" s="13" t="s">
        <v>14</v>
      </c>
      <c r="E13" s="13"/>
      <c r="F13" s="13"/>
      <c r="G13" s="3">
        <f>G14+G15</f>
        <v>1944861.970284583</v>
      </c>
      <c r="H13" s="5">
        <f>G13/G5</f>
        <v>0.18614100897728869</v>
      </c>
      <c r="I13" s="1">
        <f>I14+I15</f>
        <v>57977</v>
      </c>
      <c r="J13" s="5">
        <f>I13/I5</f>
        <v>0.13310360027365936</v>
      </c>
      <c r="K13" s="3">
        <f>K14+K15</f>
        <v>2168065.7968219952</v>
      </c>
    </row>
    <row r="14" spans="1:11" x14ac:dyDescent="0.25">
      <c r="E14" s="6" t="s">
        <v>15</v>
      </c>
      <c r="F14" s="6"/>
      <c r="G14" s="2">
        <v>1933220.2610423029</v>
      </c>
      <c r="H14" s="4">
        <f>G14/G7</f>
        <v>0.19190884632858082</v>
      </c>
      <c r="I14">
        <v>57445</v>
      </c>
      <c r="J14" s="4">
        <f>I14/I7</f>
        <v>0.13534878022345684</v>
      </c>
      <c r="K14" s="2">
        <v>2167986.262503183</v>
      </c>
    </row>
    <row r="15" spans="1:11" x14ac:dyDescent="0.25">
      <c r="E15" s="6" t="s">
        <v>16</v>
      </c>
      <c r="F15" s="6"/>
      <c r="G15" s="2">
        <v>11641.70924228</v>
      </c>
      <c r="H15" s="4">
        <f>G15/G8</f>
        <v>3.1070402850379316E-2</v>
      </c>
      <c r="I15">
        <v>532</v>
      </c>
      <c r="J15" s="4">
        <f>I15/I8</f>
        <v>4.7687343133739693E-2</v>
      </c>
      <c r="K15" s="2">
        <v>79.534318811999995</v>
      </c>
    </row>
    <row r="16" spans="1:11" x14ac:dyDescent="0.25">
      <c r="E16" s="6" t="s">
        <v>17</v>
      </c>
      <c r="F16" s="6"/>
      <c r="G16" s="8"/>
      <c r="H16" s="9"/>
      <c r="I16" s="6"/>
      <c r="J16" s="9"/>
      <c r="K16" s="8"/>
    </row>
    <row r="17" spans="2:11" x14ac:dyDescent="0.25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25">
      <c r="E18" s="6" t="s">
        <v>19</v>
      </c>
      <c r="F18" s="6"/>
      <c r="G18" s="2">
        <v>907450.14142331702</v>
      </c>
      <c r="H18" s="4">
        <f>G18/G5</f>
        <v>8.6851245744911723E-2</v>
      </c>
      <c r="I18">
        <v>33525</v>
      </c>
      <c r="J18" s="4">
        <f>I18/I5</f>
        <v>7.6966697124280836E-2</v>
      </c>
      <c r="K18" s="2">
        <v>1854824.268371009</v>
      </c>
    </row>
    <row r="19" spans="2:11" x14ac:dyDescent="0.25">
      <c r="E19" s="6" t="s">
        <v>20</v>
      </c>
      <c r="F19" s="6"/>
      <c r="G19" s="2">
        <v>3322416.3999582049</v>
      </c>
      <c r="H19" s="4">
        <f>G19/G5</f>
        <v>0.31798551793391183</v>
      </c>
      <c r="I19">
        <v>110712</v>
      </c>
      <c r="J19" s="4">
        <f>I19/I5</f>
        <v>0.25417261661516422</v>
      </c>
      <c r="K19" s="2">
        <v>2345824.7514073709</v>
      </c>
    </row>
    <row r="20" spans="2:11" x14ac:dyDescent="0.25">
      <c r="E20" s="6" t="s">
        <v>21</v>
      </c>
      <c r="F20" s="6"/>
      <c r="G20" s="2">
        <v>6206178.9793816498</v>
      </c>
      <c r="H20" s="4">
        <f>1-H18-H19</f>
        <v>0.5951632363211764</v>
      </c>
      <c r="I20">
        <v>290426</v>
      </c>
      <c r="J20" s="4">
        <f>1-J18-J19</f>
        <v>0.66886068626055495</v>
      </c>
      <c r="K20" s="2">
        <v>7867700.1141527174</v>
      </c>
    </row>
    <row r="21" spans="2:11" x14ac:dyDescent="0.25">
      <c r="F21" t="s">
        <v>22</v>
      </c>
    </row>
    <row r="22" spans="2:11" x14ac:dyDescent="0.25">
      <c r="F22" t="s">
        <v>23</v>
      </c>
      <c r="G22" s="2">
        <v>450947.06540801498</v>
      </c>
      <c r="H22" s="4">
        <f>G22/G20</f>
        <v>7.2660983014857378E-2</v>
      </c>
      <c r="I22">
        <v>43892</v>
      </c>
      <c r="J22" s="4">
        <f>I22/I20</f>
        <v>0.15112971979092782</v>
      </c>
      <c r="K22" s="2">
        <v>935161.43735230796</v>
      </c>
    </row>
    <row r="23" spans="2:11" x14ac:dyDescent="0.25">
      <c r="F23" t="s">
        <v>24</v>
      </c>
      <c r="G23" s="2">
        <f>G20-G22</f>
        <v>5755231.9139736351</v>
      </c>
      <c r="H23" s="4">
        <f>1-H22</f>
        <v>0.92733901698514265</v>
      </c>
      <c r="I23">
        <f>I20-I22</f>
        <v>246534</v>
      </c>
      <c r="J23" s="4">
        <f>1-J22</f>
        <v>0.84887028020907218</v>
      </c>
    </row>
    <row r="25" spans="2:11" x14ac:dyDescent="0.25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25">
      <c r="E26" s="6" t="s">
        <v>26</v>
      </c>
      <c r="F26" s="6"/>
      <c r="G26" s="2">
        <v>1453038.8101058151</v>
      </c>
      <c r="H26" s="4">
        <f>G26/G5</f>
        <v>0.13906905185496465</v>
      </c>
      <c r="I26">
        <v>62147</v>
      </c>
      <c r="J26" s="4">
        <f>I26/I5</f>
        <v>0.14267708653788758</v>
      </c>
      <c r="K26" s="2">
        <v>4523696.2111684754</v>
      </c>
    </row>
    <row r="27" spans="2:11" x14ac:dyDescent="0.25">
      <c r="E27" s="6" t="s">
        <v>27</v>
      </c>
      <c r="F27" s="6"/>
      <c r="G27" s="2">
        <v>8964031.8371100668</v>
      </c>
      <c r="H27" s="4">
        <f>G27/G5</f>
        <v>0.85793951249920908</v>
      </c>
      <c r="I27">
        <v>371878</v>
      </c>
      <c r="J27" s="4">
        <f>I27/I5</f>
        <v>0.85375753596370796</v>
      </c>
      <c r="K27" s="2">
        <v>8121331.8739161771</v>
      </c>
    </row>
    <row r="28" spans="2:11" x14ac:dyDescent="0.25">
      <c r="E28" s="6" t="s">
        <v>28</v>
      </c>
      <c r="F28" s="6"/>
      <c r="G28" s="2">
        <v>5027.2104405620003</v>
      </c>
      <c r="H28" s="4">
        <f>G28/G5</f>
        <v>4.8114983893198529E-4</v>
      </c>
      <c r="I28">
        <v>152</v>
      </c>
      <c r="J28" s="4">
        <f>I28/I5</f>
        <v>3.4896160963134043E-4</v>
      </c>
      <c r="K28" s="2">
        <v>39.297384028000003</v>
      </c>
    </row>
    <row r="29" spans="2:11" x14ac:dyDescent="0.25">
      <c r="E29" s="6" t="s">
        <v>29</v>
      </c>
      <c r="F29" s="6"/>
      <c r="G29" s="2">
        <v>13817.897800625</v>
      </c>
      <c r="H29" s="4">
        <f>G29/G5</f>
        <v>1.3224987057446728E-3</v>
      </c>
      <c r="I29">
        <v>374</v>
      </c>
      <c r="J29" s="4">
        <f>I29/I5</f>
        <v>8.5862922369816662E-4</v>
      </c>
      <c r="K29" s="2">
        <v>332.79116306399999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25"/>
  <sheetData>
    <row r="1" spans="1:2" x14ac:dyDescent="0.25">
      <c r="A1" t="s">
        <v>30</v>
      </c>
    </row>
    <row r="2" spans="1:2" x14ac:dyDescent="0.25">
      <c r="A2" t="s">
        <v>31</v>
      </c>
      <c r="B2">
        <f>'NEWT - UK'!$G$7</f>
        <v>11525714.582992503</v>
      </c>
    </row>
    <row r="3" spans="1:2" x14ac:dyDescent="0.25">
      <c r="A3" t="s">
        <v>32</v>
      </c>
      <c r="B3">
        <f>'NEWT - UK'!$G$8</f>
        <v>236626.95441395603</v>
      </c>
    </row>
    <row r="4" spans="1:2" x14ac:dyDescent="0.25">
      <c r="A4" t="s">
        <v>33</v>
      </c>
      <c r="B4">
        <f>'NEWT - UK'!$G$9</f>
        <v>463098.29374498501</v>
      </c>
    </row>
    <row r="5" spans="1:2" x14ac:dyDescent="0.25">
      <c r="A5" t="s">
        <v>34</v>
      </c>
      <c r="B5">
        <f>'NEWT - UK'!$G$10</f>
        <v>22.451495649000002</v>
      </c>
    </row>
    <row r="14" spans="1:2" x14ac:dyDescent="0.25">
      <c r="A14" t="s">
        <v>35</v>
      </c>
    </row>
    <row r="15" spans="1:2" x14ac:dyDescent="0.25">
      <c r="A15" t="s">
        <v>31</v>
      </c>
      <c r="B15">
        <f>'NEWT - UK'!$I$7</f>
        <v>354901</v>
      </c>
    </row>
    <row r="16" spans="1:2" x14ac:dyDescent="0.25">
      <c r="A16" t="s">
        <v>32</v>
      </c>
      <c r="B16">
        <f>'NEWT - UK'!$I$8</f>
        <v>5354</v>
      </c>
    </row>
    <row r="17" spans="1:2" x14ac:dyDescent="0.25">
      <c r="A17" t="s">
        <v>33</v>
      </c>
      <c r="B17">
        <f>'NEWT - UK'!$I$9</f>
        <v>832578</v>
      </c>
    </row>
    <row r="18" spans="1:2" x14ac:dyDescent="0.25">
      <c r="A18" t="s">
        <v>34</v>
      </c>
      <c r="B18">
        <f>'NEWT - UK'!$I$10</f>
        <v>27</v>
      </c>
    </row>
    <row r="26" spans="1:2" x14ac:dyDescent="0.25">
      <c r="A26" t="s">
        <v>18</v>
      </c>
    </row>
    <row r="27" spans="1:2" x14ac:dyDescent="0.25">
      <c r="A27" t="s">
        <v>36</v>
      </c>
      <c r="B27">
        <f>'NEWT - UK'!$G$18</f>
        <v>1119374.2419461559</v>
      </c>
    </row>
    <row r="28" spans="1:2" x14ac:dyDescent="0.25">
      <c r="A28" t="s">
        <v>37</v>
      </c>
      <c r="B28">
        <f>'NEWT - UK'!$G$19</f>
        <v>3764975.1428177431</v>
      </c>
    </row>
    <row r="29" spans="1:2" x14ac:dyDescent="0.25">
      <c r="A29" t="s">
        <v>38</v>
      </c>
      <c r="B29">
        <f>'NEWT - UK'!$G$22</f>
        <v>86277.239298393994</v>
      </c>
    </row>
    <row r="30" spans="1:2" x14ac:dyDescent="0.25">
      <c r="A30" t="s">
        <v>39</v>
      </c>
      <c r="B30">
        <f>'NEWT - UK'!$G$23</f>
        <v>6791714.9133441672</v>
      </c>
    </row>
    <row r="39" spans="1:2" x14ac:dyDescent="0.25">
      <c r="A39" t="s">
        <v>40</v>
      </c>
    </row>
    <row r="40" spans="1:2" x14ac:dyDescent="0.25">
      <c r="A40" t="s">
        <v>41</v>
      </c>
      <c r="B40">
        <f>'NEWT - UK'!$G$26</f>
        <v>1783789.9679137261</v>
      </c>
    </row>
    <row r="41" spans="1:2" x14ac:dyDescent="0.25">
      <c r="A41" t="s">
        <v>42</v>
      </c>
      <c r="B41">
        <f>'NEWT - UK'!$G$27</f>
        <v>9973742.6787583847</v>
      </c>
    </row>
    <row r="42" spans="1:2" x14ac:dyDescent="0.25">
      <c r="A42" t="s">
        <v>43</v>
      </c>
      <c r="B42">
        <f>'NEWT - UK'!$G$28</f>
        <v>0</v>
      </c>
    </row>
    <row r="43" spans="1:2" x14ac:dyDescent="0.25">
      <c r="A43" t="s">
        <v>44</v>
      </c>
      <c r="B43">
        <f>'NEWT - UK'!$G$29</f>
        <v>4808.890734349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2024-05-30T10:18:54Z</dcterms:created>
  <dcterms:modified xsi:type="dcterms:W3CDTF">2024-05-30T10:18:54Z</dcterms:modified>
</cp:coreProperties>
</file>