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39A1FF9F-70D2-408F-9CE0-4E83A31A6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J22" i="2"/>
  <c r="J23" i="2" s="1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H9" i="2"/>
  <c r="K8" i="2"/>
  <c r="I8" i="2"/>
  <c r="G8" i="2"/>
  <c r="J7" i="2"/>
  <c r="J8" i="2" s="1"/>
  <c r="H7" i="2"/>
  <c r="H8" i="2" s="1"/>
  <c r="J5" i="2"/>
  <c r="J9" i="2" s="1"/>
  <c r="H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<sst xmlns="http://schemas.openxmlformats.org/spreadsheetml/2006/main" count="82" uniqueCount="45">
  <si>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November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</si>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</sst>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11901745.027314756</c:v>
                </c:pt>
                <c:pt idx="1">
                  <c:v>225785.98228013143</c:v>
                </c:pt>
                <c:pt idx="2">
                  <c:v>519950.24227596802</c:v>
                </c:pt>
                <c:pt idx="3">
                  <c:v>107.006443581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7B6-463C-8730-D6319234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335123</c:v>
                </c:pt>
                <c:pt idx="1">
                  <c:v>5551</c:v>
                </c:pt>
                <c:pt idx="2">
                  <c:v>993848</c:v>
                </c:pt>
                <c:pt idx="3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D21-4F67-AD1B-E67F59AC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1181795.657923246</c:v>
                </c:pt>
                <c:pt idx="1">
                  <c:v>4514515.540025576</c:v>
                </c:pt>
                <c:pt idx="2">
                  <c:v>105642.961214176</c:v>
                </c:pt>
                <c:pt idx="3">
                  <c:v>6325576.8504318902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DD-4344-B2AE-2A610F1CF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1916514.5241315439</c:v>
                </c:pt>
                <c:pt idx="1">
                  <c:v>10207646.027282448</c:v>
                </c:pt>
                <c:pt idx="2">
                  <c:v>0</c:v>
                </c:pt>
                <c:pt idx="3">
                  <c:v>3370.4581808960002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73-45DD-8AB7-0EB85AF5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12647588.258314438</v>
      </c>
      <c r="H4" s="5"/>
      <c r="I4" s="1">
        <v>1334557</v>
      </c>
      <c r="J4" s="5"/>
      <c r="K4" s="3">
        <v>1183835.367820285</v>
      </c>
    </row>
    <row r="5" spans="1:11" x14ac:dyDescent="0.25">
      <c r="E5" s="6" t="s">
        <v>7</v>
      </c>
      <c r="F5" s="6"/>
      <c r="G5" s="2">
        <v>12127531.009594887</v>
      </c>
      <c r="H5" s="4">
        <f>G5/G4</f>
        <v>0.95888091562613387</v>
      </c>
      <c r="I5">
        <v>340674</v>
      </c>
      <c r="J5" s="4">
        <f>I5/I4</f>
        <v>0.25527122483340914</v>
      </c>
      <c r="K5" s="2">
        <v>652076.44892745104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11901745.027314756</v>
      </c>
      <c r="H7" s="4">
        <f>G7/G5</f>
        <v>0.98138236199095286</v>
      </c>
      <c r="I7">
        <v>335123</v>
      </c>
      <c r="J7" s="4">
        <f>I7/I5</f>
        <v>0.9837058302071775</v>
      </c>
      <c r="K7" s="2">
        <v>613058.88340217702</v>
      </c>
    </row>
    <row r="8" spans="1:11" x14ac:dyDescent="0.25">
      <c r="F8" t="s">
        <v>10</v>
      </c>
      <c r="G8" s="2">
        <f>G5-G7</f>
        <v>225785.98228013143</v>
      </c>
      <c r="H8" s="4">
        <f>1-H7</f>
        <v>1.8617638009047144E-2</v>
      </c>
      <c r="I8">
        <f>I5-I7</f>
        <v>5551</v>
      </c>
      <c r="J8" s="4">
        <f>1-J7</f>
        <v>1.6294169792822499E-2</v>
      </c>
      <c r="K8" s="2">
        <f>K5-K7</f>
        <v>39017.565525274025</v>
      </c>
    </row>
    <row r="9" spans="1:11" x14ac:dyDescent="0.25">
      <c r="E9" s="6" t="s">
        <v>11</v>
      </c>
      <c r="F9" s="6"/>
      <c r="G9" s="2">
        <v>519950.24227596802</v>
      </c>
      <c r="H9" s="4">
        <f>1-H5-H10</f>
        <v>4.1110623753438311E-2</v>
      </c>
      <c r="I9">
        <v>993848</v>
      </c>
      <c r="J9" s="4">
        <f>1-J5-J10</f>
        <v>0.74470254923543922</v>
      </c>
      <c r="K9" s="2">
        <v>531424.03584078304</v>
      </c>
    </row>
    <row r="10" spans="1:11" x14ac:dyDescent="0.25">
      <c r="E10" s="6" t="s">
        <v>12</v>
      </c>
      <c r="F10" s="6"/>
      <c r="G10" s="2">
        <v>107.006443581</v>
      </c>
      <c r="H10" s="4">
        <f>G10/G4</f>
        <v>8.460620427823834E-6</v>
      </c>
      <c r="I10">
        <v>35</v>
      </c>
      <c r="J10" s="4">
        <f>I10/I4</f>
        <v>2.6225931151685539E-5</v>
      </c>
      <c r="K10" s="2">
        <v>334.88305205099999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3001363.2896305029</v>
      </c>
      <c r="H13" s="5">
        <f>G13/G5</f>
        <v>0.24748345621676227</v>
      </c>
      <c r="I13" s="1">
        <f>I14+I15</f>
        <v>93466</v>
      </c>
      <c r="J13" s="5">
        <f>I13/I5</f>
        <v>0.2743561293201125</v>
      </c>
      <c r="K13" s="3">
        <f>K14+K15</f>
        <v>20035.587025587</v>
      </c>
    </row>
    <row r="14" spans="1:11" x14ac:dyDescent="0.25">
      <c r="E14" s="6" t="s">
        <v>15</v>
      </c>
      <c r="F14" s="6"/>
      <c r="G14" s="2">
        <v>3001363.2896305029</v>
      </c>
      <c r="H14" s="4">
        <f>G14/G7</f>
        <v>0.25217842280626168</v>
      </c>
      <c r="I14">
        <v>93466</v>
      </c>
      <c r="J14" s="4">
        <f>I14/I7</f>
        <v>0.27890058277110197</v>
      </c>
      <c r="K14" s="2">
        <v>20035.587025587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1181795.657923246</v>
      </c>
      <c r="H18" s="4">
        <f>G18/G5</f>
        <v>9.7447341671462212E-2</v>
      </c>
      <c r="I18">
        <v>38478</v>
      </c>
      <c r="J18" s="4">
        <f>I18/I5</f>
        <v>0.11294668803606968</v>
      </c>
      <c r="K18" s="2">
        <v>15372.841352302999</v>
      </c>
    </row>
    <row r="19" spans="2:11" x14ac:dyDescent="0.25">
      <c r="E19" s="6" t="s">
        <v>20</v>
      </c>
      <c r="F19" s="6"/>
      <c r="G19" s="2">
        <v>4514515.540025576</v>
      </c>
      <c r="H19" s="4">
        <f>G19/G5</f>
        <v>0.37225347322994645</v>
      </c>
      <c r="I19">
        <v>119519</v>
      </c>
      <c r="J19" s="4">
        <f>I19/I5</f>
        <v>0.35083099972407639</v>
      </c>
      <c r="K19" s="2">
        <v>354420.92442359199</v>
      </c>
    </row>
    <row r="20" spans="2:11" x14ac:dyDescent="0.25">
      <c r="E20" s="6" t="s">
        <v>21</v>
      </c>
      <c r="F20" s="6"/>
      <c r="G20" s="2">
        <v>6431219.8116460666</v>
      </c>
      <c r="H20" s="4">
        <f>1-H18-H19</f>
        <v>0.53029918509859142</v>
      </c>
      <c r="I20">
        <v>182677</v>
      </c>
      <c r="J20" s="4">
        <f>1-J18-J19</f>
        <v>0.53622231223985395</v>
      </c>
      <c r="K20" s="2">
        <v>282282.683151556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105642.961214176</v>
      </c>
      <c r="H22" s="4">
        <f>G22/G20</f>
        <v>1.6426582251608153E-2</v>
      </c>
      <c r="I22">
        <v>4478</v>
      </c>
      <c r="J22" s="4">
        <f>I22/I20</f>
        <v>2.4513211843855548E-2</v>
      </c>
      <c r="K22" s="2">
        <v>8422.7172125519992</v>
      </c>
    </row>
    <row r="23" spans="2:11" x14ac:dyDescent="0.25">
      <c r="F23" t="s">
        <v>24</v>
      </c>
      <c r="G23" s="2">
        <f>G20-G22</f>
        <v>6325576.8504318902</v>
      </c>
      <c r="H23" s="4">
        <f>1-H22</f>
        <v>0.9835734177483918</v>
      </c>
      <c r="I23">
        <f>I20-I22</f>
        <v>178199</v>
      </c>
      <c r="J23" s="4">
        <f>1-J22</f>
        <v>0.97548678815614442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1916514.5241315439</v>
      </c>
      <c r="H26" s="4">
        <f>G26/G5</f>
        <v>0.15803006585720236</v>
      </c>
      <c r="I26">
        <v>60028</v>
      </c>
      <c r="J26" s="4">
        <f>I26/I5</f>
        <v>0.17620364336579838</v>
      </c>
      <c r="K26" s="2">
        <v>408650.77100375801</v>
      </c>
    </row>
    <row r="27" spans="2:11" x14ac:dyDescent="0.25">
      <c r="E27" s="6" t="s">
        <v>27</v>
      </c>
      <c r="F27" s="6"/>
      <c r="G27" s="2">
        <v>10207646.027282448</v>
      </c>
      <c r="H27" s="4">
        <f>G27/G5</f>
        <v>0.84169201622378931</v>
      </c>
      <c r="I27">
        <v>280583</v>
      </c>
      <c r="J27" s="4">
        <f>I27/I5</f>
        <v>0.82361142910817964</v>
      </c>
      <c r="K27" s="2">
        <v>243425.677923693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3370.4581808960002</v>
      </c>
      <c r="H29" s="4">
        <f>G29/G5</f>
        <v>2.7791791900836277E-4</v>
      </c>
      <c r="I29">
        <v>63</v>
      </c>
      <c r="J29" s="4">
        <f>I29/I5</f>
        <v>1.8492752602194474E-4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12840214.967120249</v>
      </c>
      <c r="H4" s="5"/>
      <c r="I4" s="1">
        <v>3962483</v>
      </c>
      <c r="J4" s="5"/>
      <c r="K4" s="3">
        <v>152823475.22667244</v>
      </c>
    </row>
    <row r="5" spans="1:11" x14ac:dyDescent="0.25">
      <c r="E5" s="6" t="s">
        <v>7</v>
      </c>
      <c r="F5" s="6"/>
      <c r="G5" s="2">
        <v>10762539.269444751</v>
      </c>
      <c r="H5" s="4">
        <f>G5/G4</f>
        <v>0.83818995998152901</v>
      </c>
      <c r="I5">
        <v>429644</v>
      </c>
      <c r="J5" s="4">
        <f>I5/I4</f>
        <v>0.10842797306638287</v>
      </c>
      <c r="K5" s="2">
        <v>6777159.0077476082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10399701.974534724</v>
      </c>
      <c r="H7" s="4">
        <f>G7/G5</f>
        <v>0.96628701779141146</v>
      </c>
      <c r="I7">
        <v>419580</v>
      </c>
      <c r="J7" s="4">
        <f>I7/I5</f>
        <v>0.97657595590768176</v>
      </c>
      <c r="K7" s="2">
        <v>6417895.0243324591</v>
      </c>
    </row>
    <row r="8" spans="1:11" x14ac:dyDescent="0.25">
      <c r="F8" t="s">
        <v>10</v>
      </c>
      <c r="G8" s="2">
        <f>G5-G7</f>
        <v>362837.29491002671</v>
      </c>
      <c r="H8" s="4">
        <f>1-H7</f>
        <v>3.3712982208588538E-2</v>
      </c>
      <c r="I8">
        <f>I5-I7</f>
        <v>10064</v>
      </c>
      <c r="J8" s="4">
        <f>1-J7</f>
        <v>2.3424044092318241E-2</v>
      </c>
      <c r="K8" s="2">
        <f>K5-K7</f>
        <v>359263.98341514915</v>
      </c>
    </row>
    <row r="9" spans="1:11" x14ac:dyDescent="0.25">
      <c r="E9" s="6" t="s">
        <v>11</v>
      </c>
      <c r="F9" s="6"/>
      <c r="G9" s="2">
        <v>1796621.1942061661</v>
      </c>
      <c r="H9" s="4">
        <f>1-H5-H10</f>
        <v>0.13992142645639083</v>
      </c>
      <c r="I9">
        <v>3510209</v>
      </c>
      <c r="J9" s="4">
        <f>1-J5-J10</f>
        <v>0.88586096142242121</v>
      </c>
      <c r="K9" s="2">
        <v>141895751.30320516</v>
      </c>
    </row>
    <row r="10" spans="1:11" x14ac:dyDescent="0.25">
      <c r="E10" s="6" t="s">
        <v>12</v>
      </c>
      <c r="F10" s="6"/>
      <c r="G10" s="2">
        <v>281054.50346933299</v>
      </c>
      <c r="H10" s="4">
        <f>G10/G4</f>
        <v>2.1888613562080165E-2</v>
      </c>
      <c r="I10">
        <v>22630</v>
      </c>
      <c r="J10" s="4">
        <f>I10/I4</f>
        <v>5.7110655111958838E-3</v>
      </c>
      <c r="K10" s="2">
        <v>4150564.9157196609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1740611.1094076561</v>
      </c>
      <c r="H13" s="5">
        <f>G13/G5</f>
        <v>0.16172866512546122</v>
      </c>
      <c r="I13" s="1">
        <f>I14+I15</f>
        <v>47569</v>
      </c>
      <c r="J13" s="5">
        <f>I13/I5</f>
        <v>0.11071724497490947</v>
      </c>
      <c r="K13" s="3">
        <f>K14+K15</f>
        <v>1376655.4276669871</v>
      </c>
    </row>
    <row r="14" spans="1:11" x14ac:dyDescent="0.25">
      <c r="E14" s="6" t="s">
        <v>15</v>
      </c>
      <c r="F14" s="6"/>
      <c r="G14" s="2">
        <v>1739838.6522363061</v>
      </c>
      <c r="H14" s="4">
        <f>G14/G7</f>
        <v>0.1672969722109893</v>
      </c>
      <c r="I14">
        <v>47562</v>
      </c>
      <c r="J14" s="4">
        <f>I14/I7</f>
        <v>0.11335621335621336</v>
      </c>
      <c r="K14" s="2">
        <v>1376624.1673489241</v>
      </c>
    </row>
    <row r="15" spans="1:11" x14ac:dyDescent="0.25">
      <c r="E15" s="6" t="s">
        <v>16</v>
      </c>
      <c r="F15" s="6"/>
      <c r="G15" s="2">
        <v>772.45717134999995</v>
      </c>
      <c r="H15" s="4">
        <f>G15/G8</f>
        <v>2.1289354269426668E-3</v>
      </c>
      <c r="I15">
        <v>7</v>
      </c>
      <c r="J15" s="4">
        <f>I15/I8</f>
        <v>6.9554848966613667E-4</v>
      </c>
      <c r="K15" s="2">
        <v>31.260318063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922495.73052135995</v>
      </c>
      <c r="H18" s="4">
        <f>G18/G5</f>
        <v>8.5713576269157932E-2</v>
      </c>
      <c r="I18">
        <v>31960</v>
      </c>
      <c r="J18" s="4">
        <f>I18/I5</f>
        <v>7.4387167049929703E-2</v>
      </c>
      <c r="K18" s="2">
        <v>946222.65165827796</v>
      </c>
    </row>
    <row r="19" spans="2:11" x14ac:dyDescent="0.25">
      <c r="E19" s="6" t="s">
        <v>20</v>
      </c>
      <c r="F19" s="6"/>
      <c r="G19" s="2">
        <v>3503456.0639859969</v>
      </c>
      <c r="H19" s="4">
        <f>G19/G5</f>
        <v>0.32552318521451895</v>
      </c>
      <c r="I19">
        <v>110284</v>
      </c>
      <c r="J19" s="4">
        <f>I19/I5</f>
        <v>0.25668693150608413</v>
      </c>
      <c r="K19" s="2">
        <v>1506426.536905749</v>
      </c>
    </row>
    <row r="20" spans="2:11" x14ac:dyDescent="0.25">
      <c r="E20" s="6" t="s">
        <v>21</v>
      </c>
      <c r="F20" s="6"/>
      <c r="G20" s="2">
        <v>6324133.563610455</v>
      </c>
      <c r="H20" s="4">
        <f>1-H18-H19</f>
        <v>0.58876323851632317</v>
      </c>
      <c r="I20">
        <v>286501</v>
      </c>
      <c r="J20" s="4">
        <f>1-J18-J19</f>
        <v>0.66892590144398623</v>
      </c>
      <c r="K20" s="2">
        <v>3723237.0294638509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443949.286198063</v>
      </c>
      <c r="H22" s="4">
        <f>G22/G20</f>
        <v>7.0199226776705176E-2</v>
      </c>
      <c r="I22">
        <v>43810</v>
      </c>
      <c r="J22" s="4">
        <f>I22/I20</f>
        <v>0.1529139514347245</v>
      </c>
      <c r="K22" s="2">
        <v>691966.02316962997</v>
      </c>
    </row>
    <row r="23" spans="2:11" x14ac:dyDescent="0.25">
      <c r="F23" t="s">
        <v>24</v>
      </c>
      <c r="G23" s="2">
        <f>G20-G22</f>
        <v>5880184.2774123922</v>
      </c>
      <c r="H23" s="4">
        <f>1-H22</f>
        <v>0.9298007732232948</v>
      </c>
      <c r="I23">
        <f>I20-I22</f>
        <v>242691</v>
      </c>
      <c r="J23" s="4">
        <f>1-J22</f>
        <v>0.84708604856527547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1639231.2703013651</v>
      </c>
      <c r="H26" s="4">
        <f>G26/G5</f>
        <v>0.15230896996168958</v>
      </c>
      <c r="I26">
        <v>63828</v>
      </c>
      <c r="J26" s="4">
        <f>I26/I5</f>
        <v>0.14856020333112996</v>
      </c>
      <c r="K26" s="2">
        <v>724589.87893520703</v>
      </c>
    </row>
    <row r="27" spans="2:11" x14ac:dyDescent="0.25">
      <c r="E27" s="6" t="s">
        <v>27</v>
      </c>
      <c r="F27" s="6"/>
      <c r="G27" s="2">
        <v>9100561.0722306632</v>
      </c>
      <c r="H27" s="4">
        <f>G27/G5</f>
        <v>0.84557750214835403</v>
      </c>
      <c r="I27">
        <v>364280</v>
      </c>
      <c r="J27" s="4">
        <f>I27/I5</f>
        <v>0.84786474383443033</v>
      </c>
      <c r="K27" s="2">
        <v>5968723.4204240032</v>
      </c>
    </row>
    <row r="28" spans="2:11" x14ac:dyDescent="0.25">
      <c r="E28" s="6" t="s">
        <v>28</v>
      </c>
      <c r="F28" s="6"/>
      <c r="G28" s="2">
        <v>2318.8828215869999</v>
      </c>
      <c r="H28" s="4">
        <f>G28/G5</f>
        <v>2.1545870946742044E-4</v>
      </c>
      <c r="I28">
        <v>68</v>
      </c>
      <c r="J28" s="4">
        <f>I28/I5</f>
        <v>1.582705681913398E-4</v>
      </c>
      <c r="K28" s="2">
        <v>108.74385929100001</v>
      </c>
    </row>
    <row r="29" spans="2:11" x14ac:dyDescent="0.25">
      <c r="E29" s="6" t="s">
        <v>29</v>
      </c>
      <c r="F29" s="6"/>
      <c r="G29" s="2">
        <v>7769.410311056</v>
      </c>
      <c r="H29" s="4">
        <f>G29/G5</f>
        <v>7.2189379444251084E-4</v>
      </c>
      <c r="I29">
        <v>441</v>
      </c>
      <c r="J29" s="4">
        <f>I29/I5</f>
        <v>1.0264311848879536E-3</v>
      </c>
      <c r="K29" s="2">
        <v>350.13679021899998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11901745.027314756</v>
      </c>
    </row>
    <row r="3" spans="1:2" x14ac:dyDescent="0.25">
      <c r="A3" t="s">
        <v>32</v>
      </c>
      <c r="B3">
        <f>'NEWT - UK'!$G$8</f>
        <v>225785.98228013143</v>
      </c>
    </row>
    <row r="4" spans="1:2" x14ac:dyDescent="0.25">
      <c r="A4" t="s">
        <v>33</v>
      </c>
      <c r="B4">
        <f>'NEWT - UK'!$G$9</f>
        <v>519950.24227596802</v>
      </c>
    </row>
    <row r="5" spans="1:2" x14ac:dyDescent="0.25">
      <c r="A5" t="s">
        <v>34</v>
      </c>
      <c r="B5">
        <f>'NEWT - UK'!$G$10</f>
        <v>107.006443581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335123</v>
      </c>
    </row>
    <row r="16" spans="1:2" x14ac:dyDescent="0.25">
      <c r="A16" t="s">
        <v>32</v>
      </c>
      <c r="B16">
        <f>'NEWT - UK'!$I$8</f>
        <v>5551</v>
      </c>
    </row>
    <row r="17" spans="1:2" x14ac:dyDescent="0.25">
      <c r="A17" t="s">
        <v>33</v>
      </c>
      <c r="B17">
        <f>'NEWT - UK'!$I$9</f>
        <v>993848</v>
      </c>
    </row>
    <row r="18" spans="1:2" x14ac:dyDescent="0.25">
      <c r="A18" t="s">
        <v>34</v>
      </c>
      <c r="B18">
        <f>'NEWT - UK'!$I$10</f>
        <v>35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1181795.657923246</v>
      </c>
    </row>
    <row r="28" spans="1:2" x14ac:dyDescent="0.25">
      <c r="A28" t="s">
        <v>37</v>
      </c>
      <c r="B28">
        <f>'NEWT - UK'!$G$19</f>
        <v>4514515.540025576</v>
      </c>
    </row>
    <row r="29" spans="1:2" x14ac:dyDescent="0.25">
      <c r="A29" t="s">
        <v>38</v>
      </c>
      <c r="B29">
        <f>'NEWT - UK'!$G$22</f>
        <v>105642.961214176</v>
      </c>
    </row>
    <row r="30" spans="1:2" x14ac:dyDescent="0.25">
      <c r="A30" t="s">
        <v>39</v>
      </c>
      <c r="B30">
        <f>'NEWT - UK'!$G$23</f>
        <v>6325576.8504318902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1916514.5241315439</v>
      </c>
    </row>
    <row r="41" spans="1:2" x14ac:dyDescent="0.25">
      <c r="A41" t="s">
        <v>42</v>
      </c>
      <c r="B41">
        <f>'NEWT - UK'!$G$27</f>
        <v>10207646.027282448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3370.4581808960002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2024-12-03T10:39:52Z</dcterms:created>
  <dcterms:modified xsi:type="dcterms:W3CDTF">2024-12-03T10:39:52Z</dcterms:modified>
</cp:coreProperties>
</file>