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BF89479F-CFD9-48B4-9C26-E4BFD3D88C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H20" i="5"/>
  <c r="J19" i="5"/>
  <c r="H19" i="5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J15" i="5" s="1"/>
  <c r="H8" i="5"/>
  <c r="G8" i="5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J22" i="2"/>
  <c r="H22" i="2"/>
  <c r="H23" i="2" s="1"/>
  <c r="J19" i="2"/>
  <c r="H19" i="2"/>
  <c r="H20" i="2" s="1"/>
  <c r="J18" i="2"/>
  <c r="J20" i="2" s="1"/>
  <c r="H18" i="2"/>
  <c r="J15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<sst xmlns="http://schemas.openxmlformats.org/spreadsheetml/2006/main" count="82" uniqueCount="45">
  <si>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20 September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</si>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</sst>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12054392.710888535</c:v>
                </c:pt>
                <c:pt idx="1">
                  <c:v>246821.42969343998</c:v>
                </c:pt>
                <c:pt idx="2">
                  <c:v>481643.89306330599</c:v>
                </c:pt>
                <c:pt idx="3">
                  <c:v>1114.038834791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A2D-4C46-B095-5EB21B5F5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349502</c:v>
                </c:pt>
                <c:pt idx="1">
                  <c:v>6227</c:v>
                </c:pt>
                <c:pt idx="2">
                  <c:v>801924</c:v>
                </c:pt>
                <c:pt idx="3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C3-4856-8B86-D85BA012E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1451051.380749634</c:v>
                </c:pt>
                <c:pt idx="1">
                  <c:v>3918241.276688857</c:v>
                </c:pt>
                <c:pt idx="2">
                  <c:v>109550.109527871</c:v>
                </c:pt>
                <c:pt idx="3">
                  <c:v>6822371.3736156123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1CC-4672-9CE2-EE2789842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2098378.9154481729</c:v>
                </c:pt>
                <c:pt idx="1">
                  <c:v>10200030.008144569</c:v>
                </c:pt>
                <c:pt idx="2">
                  <c:v>13.681967008999999</c:v>
                </c:pt>
                <c:pt idx="3">
                  <c:v>2791.5350222249999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6D-4833-8B63-244220510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12783972.072480071</v>
      </c>
      <c r="H4" s="5"/>
      <c r="I4" s="1">
        <v>1157684</v>
      </c>
      <c r="J4" s="5"/>
      <c r="K4" s="3">
        <v>2033465.8998014859</v>
      </c>
    </row>
    <row r="5" spans="1:11" x14ac:dyDescent="0.3">
      <c r="E5" s="6" t="s">
        <v>7</v>
      </c>
      <c r="F5" s="6"/>
      <c r="G5" s="2">
        <v>12301214.140581975</v>
      </c>
      <c r="H5" s="4">
        <f>G5/G4</f>
        <v>0.96223725074170607</v>
      </c>
      <c r="I5">
        <v>355729</v>
      </c>
      <c r="J5" s="4">
        <f>I5/I4</f>
        <v>0.30727642430922431</v>
      </c>
      <c r="K5" s="2">
        <v>1773102.461116683</v>
      </c>
    </row>
    <row r="6" spans="1:11" x14ac:dyDescent="0.3">
      <c r="F6" t="s">
        <v>8</v>
      </c>
    </row>
    <row r="7" spans="1:11" x14ac:dyDescent="0.3">
      <c r="F7" t="s">
        <v>9</v>
      </c>
      <c r="G7" s="2">
        <v>12054392.710888535</v>
      </c>
      <c r="H7" s="4">
        <f>G7/G5</f>
        <v>0.97993519770709703</v>
      </c>
      <c r="I7">
        <v>349502</v>
      </c>
      <c r="J7" s="4">
        <f>I7/I5</f>
        <v>0.98249510160824671</v>
      </c>
      <c r="K7" s="2">
        <v>1732617.4410103541</v>
      </c>
    </row>
    <row r="8" spans="1:11" x14ac:dyDescent="0.3">
      <c r="F8" t="s">
        <v>10</v>
      </c>
      <c r="G8" s="2">
        <f>G5-G7</f>
        <v>246821.42969343998</v>
      </c>
      <c r="H8" s="4">
        <f>1-H7</f>
        <v>2.0064802292902972E-2</v>
      </c>
      <c r="I8">
        <f>I5-I7</f>
        <v>6227</v>
      </c>
      <c r="J8" s="4">
        <f>1-J7</f>
        <v>1.7504898391753287E-2</v>
      </c>
      <c r="K8" s="2">
        <f>K5-K7</f>
        <v>40485.020106328884</v>
      </c>
    </row>
    <row r="9" spans="1:11" x14ac:dyDescent="0.3">
      <c r="E9" s="6" t="s">
        <v>11</v>
      </c>
      <c r="F9" s="6"/>
      <c r="G9" s="2">
        <v>481643.89306330599</v>
      </c>
      <c r="H9" s="4">
        <f>1-H5-H10</f>
        <v>3.767560585493894E-2</v>
      </c>
      <c r="I9">
        <v>801924</v>
      </c>
      <c r="J9" s="4">
        <f>1-J5-J10</f>
        <v>0.69269679808997964</v>
      </c>
      <c r="K9" s="2">
        <v>258892.97671339099</v>
      </c>
    </row>
    <row r="10" spans="1:11" x14ac:dyDescent="0.3">
      <c r="E10" s="6" t="s">
        <v>12</v>
      </c>
      <c r="F10" s="6"/>
      <c r="G10" s="2">
        <v>1114.038834791</v>
      </c>
      <c r="H10" s="4">
        <f>G10/G4</f>
        <v>8.7143403354985441E-5</v>
      </c>
      <c r="I10">
        <v>31</v>
      </c>
      <c r="J10" s="4">
        <f>I10/I4</f>
        <v>2.6777600796072158E-5</v>
      </c>
      <c r="K10" s="2">
        <v>1470.4619714119999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3156698.926344614</v>
      </c>
      <c r="H13" s="5">
        <f>G13/G5</f>
        <v>0.25661685832543918</v>
      </c>
      <c r="I13" s="1">
        <f>I14+I15</f>
        <v>99523</v>
      </c>
      <c r="J13" s="5">
        <f>I13/I5</f>
        <v>0.27977196124015752</v>
      </c>
      <c r="K13" s="3">
        <f>K14+K15</f>
        <v>32614.206097497001</v>
      </c>
    </row>
    <row r="14" spans="1:11" x14ac:dyDescent="0.3">
      <c r="E14" s="6" t="s">
        <v>15</v>
      </c>
      <c r="F14" s="6"/>
      <c r="G14" s="2">
        <v>3147967.224796664</v>
      </c>
      <c r="H14" s="4">
        <f>G14/G7</f>
        <v>0.26114689477082964</v>
      </c>
      <c r="I14">
        <v>99166</v>
      </c>
      <c r="J14" s="4">
        <f>I14/I7</f>
        <v>0.2837351431465342</v>
      </c>
      <c r="K14" s="2">
        <v>32614.206097497001</v>
      </c>
    </row>
    <row r="15" spans="1:11" x14ac:dyDescent="0.3">
      <c r="E15" s="6" t="s">
        <v>16</v>
      </c>
      <c r="F15" s="6"/>
      <c r="G15" s="2">
        <v>8731.7015479500005</v>
      </c>
      <c r="H15" s="4">
        <f>G15/G8</f>
        <v>3.537659415876105E-2</v>
      </c>
      <c r="I15">
        <v>357</v>
      </c>
      <c r="J15" s="4">
        <f>I15/I8</f>
        <v>5.7330977999036456E-2</v>
      </c>
      <c r="K15" s="2">
        <v>0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1451051.380749634</v>
      </c>
      <c r="H18" s="4">
        <f>G18/G5</f>
        <v>0.11796001306591222</v>
      </c>
      <c r="I18">
        <v>44993</v>
      </c>
      <c r="J18" s="4">
        <f>I18/I5</f>
        <v>0.12648111343185403</v>
      </c>
      <c r="K18" s="2">
        <v>14063.230329005</v>
      </c>
    </row>
    <row r="19" spans="2:11" x14ac:dyDescent="0.3">
      <c r="E19" s="6" t="s">
        <v>20</v>
      </c>
      <c r="F19" s="6"/>
      <c r="G19" s="2">
        <v>3918241.276688857</v>
      </c>
      <c r="H19" s="4">
        <f>G19/G5</f>
        <v>0.3185247595814541</v>
      </c>
      <c r="I19">
        <v>114217</v>
      </c>
      <c r="J19" s="4">
        <f>I19/I5</f>
        <v>0.32107868630333763</v>
      </c>
      <c r="K19" s="2">
        <v>1515882.690898617</v>
      </c>
    </row>
    <row r="20" spans="2:11" x14ac:dyDescent="0.3">
      <c r="E20" s="6" t="s">
        <v>21</v>
      </c>
      <c r="F20" s="6"/>
      <c r="G20" s="2">
        <v>6931921.4831434833</v>
      </c>
      <c r="H20" s="4">
        <f>1-H18-H19</f>
        <v>0.56351522735263371</v>
      </c>
      <c r="I20">
        <v>196519</v>
      </c>
      <c r="J20" s="4">
        <f>1-J18-J19</f>
        <v>0.55244020026480833</v>
      </c>
      <c r="K20" s="2">
        <v>243156.53988906101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109550.109527871</v>
      </c>
      <c r="H22" s="4">
        <f>G22/G20</f>
        <v>1.580371471232999E-2</v>
      </c>
      <c r="I22">
        <v>5128</v>
      </c>
      <c r="J22" s="4">
        <f>I22/I20</f>
        <v>2.6094169011647728E-2</v>
      </c>
      <c r="K22" s="2">
        <v>6008.923725265</v>
      </c>
    </row>
    <row r="23" spans="2:11" x14ac:dyDescent="0.3">
      <c r="F23" t="s">
        <v>24</v>
      </c>
      <c r="G23" s="2">
        <f>G20-G22</f>
        <v>6822371.3736156123</v>
      </c>
      <c r="H23" s="4">
        <f>1-H22</f>
        <v>0.98419628528767</v>
      </c>
      <c r="I23">
        <f>I20-I22</f>
        <v>191391</v>
      </c>
      <c r="J23" s="4">
        <f>1-J22</f>
        <v>0.97390583098835226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2098378.9154481729</v>
      </c>
      <c r="H26" s="4">
        <f>G26/G5</f>
        <v>0.17058307346472207</v>
      </c>
      <c r="I26">
        <v>64002</v>
      </c>
      <c r="J26" s="4">
        <f>I26/I5</f>
        <v>0.17991785881949462</v>
      </c>
      <c r="K26" s="2">
        <v>1515628.0242859549</v>
      </c>
    </row>
    <row r="27" spans="2:11" x14ac:dyDescent="0.3">
      <c r="E27" s="6" t="s">
        <v>27</v>
      </c>
      <c r="F27" s="6"/>
      <c r="G27" s="2">
        <v>10200030.008144569</v>
      </c>
      <c r="H27" s="4">
        <f>G27/G5</f>
        <v>0.82918888262374413</v>
      </c>
      <c r="I27">
        <v>291578</v>
      </c>
      <c r="J27" s="4">
        <f>I27/I5</f>
        <v>0.81966328300475921</v>
      </c>
      <c r="K27" s="2">
        <v>257474.43683072799</v>
      </c>
    </row>
    <row r="28" spans="2:11" x14ac:dyDescent="0.3">
      <c r="E28" s="6" t="s">
        <v>28</v>
      </c>
      <c r="F28" s="6"/>
      <c r="G28" s="2">
        <v>13.681967008999999</v>
      </c>
      <c r="H28" s="4">
        <f>G28/G5</f>
        <v>1.1122452509677798E-6</v>
      </c>
      <c r="I28">
        <v>1</v>
      </c>
      <c r="J28" s="4">
        <f>I28/I5</f>
        <v>2.8111286962828446E-6</v>
      </c>
      <c r="K28" s="2">
        <v>0</v>
      </c>
    </row>
    <row r="29" spans="2:11" x14ac:dyDescent="0.3">
      <c r="E29" s="6" t="s">
        <v>29</v>
      </c>
      <c r="F29" s="6"/>
      <c r="G29" s="2">
        <v>2791.5350222249999</v>
      </c>
      <c r="H29" s="4">
        <f>G29/G5</f>
        <v>2.2693166628289682E-4</v>
      </c>
      <c r="I29">
        <v>148</v>
      </c>
      <c r="J29" s="4">
        <f>I29/I5</f>
        <v>4.1604704704986098E-4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12757492.833810264</v>
      </c>
      <c r="H4" s="5"/>
      <c r="I4" s="1">
        <v>3903084</v>
      </c>
      <c r="J4" s="5"/>
      <c r="K4" s="3">
        <v>183871272.87745953</v>
      </c>
    </row>
    <row r="5" spans="1:11" x14ac:dyDescent="0.3">
      <c r="E5" s="6" t="s">
        <v>7</v>
      </c>
      <c r="F5" s="6"/>
      <c r="G5" s="2">
        <v>10834355.017010497</v>
      </c>
      <c r="H5" s="4">
        <f>G5/G4</f>
        <v>0.84925425067039706</v>
      </c>
      <c r="I5">
        <v>448995</v>
      </c>
      <c r="J5" s="4">
        <f>I5/I4</f>
        <v>0.11503595618234197</v>
      </c>
      <c r="K5" s="2">
        <v>23477014.710462485</v>
      </c>
    </row>
    <row r="6" spans="1:11" x14ac:dyDescent="0.3">
      <c r="F6" t="s">
        <v>8</v>
      </c>
    </row>
    <row r="7" spans="1:11" x14ac:dyDescent="0.3">
      <c r="F7" t="s">
        <v>9</v>
      </c>
      <c r="G7" s="2">
        <v>10451091.997270549</v>
      </c>
      <c r="H7" s="4">
        <f>G7/G5</f>
        <v>0.96462521127116418</v>
      </c>
      <c r="I7">
        <v>438213</v>
      </c>
      <c r="J7" s="4">
        <f>I7/I5</f>
        <v>0.97598636955868101</v>
      </c>
      <c r="K7" s="2">
        <v>23207296.950899418</v>
      </c>
    </row>
    <row r="8" spans="1:11" x14ac:dyDescent="0.3">
      <c r="F8" t="s">
        <v>10</v>
      </c>
      <c r="G8" s="2">
        <f>G5-G7</f>
        <v>383263.01973994821</v>
      </c>
      <c r="H8" s="4">
        <f>1-H7</f>
        <v>3.5374788728835815E-2</v>
      </c>
      <c r="I8">
        <f>I5-I7</f>
        <v>10782</v>
      </c>
      <c r="J8" s="4">
        <f>1-J7</f>
        <v>2.4013630441318989E-2</v>
      </c>
      <c r="K8" s="2">
        <f>K5-K7</f>
        <v>269717.75956306607</v>
      </c>
    </row>
    <row r="9" spans="1:11" x14ac:dyDescent="0.3">
      <c r="E9" s="6" t="s">
        <v>11</v>
      </c>
      <c r="F9" s="6"/>
      <c r="G9" s="2">
        <v>1658786.932497198</v>
      </c>
      <c r="H9" s="4">
        <f>1-H5-H10</f>
        <v>0.13002452394886208</v>
      </c>
      <c r="I9">
        <v>3431778</v>
      </c>
      <c r="J9" s="4">
        <f>1-J5-J10</f>
        <v>0.87924779482071103</v>
      </c>
      <c r="K9" s="2">
        <v>156496322.35172069</v>
      </c>
    </row>
    <row r="10" spans="1:11" x14ac:dyDescent="0.3">
      <c r="E10" s="6" t="s">
        <v>12</v>
      </c>
      <c r="F10" s="6"/>
      <c r="G10" s="2">
        <v>264350.88430256897</v>
      </c>
      <c r="H10" s="4">
        <f>G10/G4</f>
        <v>2.0721225380740865E-2</v>
      </c>
      <c r="I10">
        <v>22311</v>
      </c>
      <c r="J10" s="4">
        <f>I10/I4</f>
        <v>5.7162489969470294E-3</v>
      </c>
      <c r="K10" s="2">
        <v>3897935.8152763369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1895254.5356878161</v>
      </c>
      <c r="H13" s="5">
        <f>G13/G5</f>
        <v>0.1749300749986657</v>
      </c>
      <c r="I13" s="1">
        <f>I14+I15</f>
        <v>52353</v>
      </c>
      <c r="J13" s="5">
        <f>I13/I5</f>
        <v>0.11660040757692179</v>
      </c>
      <c r="K13" s="3">
        <f>K14+K15</f>
        <v>1683913.7806420689</v>
      </c>
    </row>
    <row r="14" spans="1:11" x14ac:dyDescent="0.3">
      <c r="E14" s="6" t="s">
        <v>15</v>
      </c>
      <c r="F14" s="6"/>
      <c r="G14" s="2">
        <v>1884588.878846386</v>
      </c>
      <c r="H14" s="4">
        <f>G14/G7</f>
        <v>0.1803245899412782</v>
      </c>
      <c r="I14">
        <v>52011</v>
      </c>
      <c r="J14" s="4">
        <f>I14/I7</f>
        <v>0.11868885678882188</v>
      </c>
      <c r="K14" s="2">
        <v>1683878.976113745</v>
      </c>
    </row>
    <row r="15" spans="1:11" x14ac:dyDescent="0.3">
      <c r="E15" s="6" t="s">
        <v>16</v>
      </c>
      <c r="F15" s="6"/>
      <c r="G15" s="2">
        <v>10665.65684143</v>
      </c>
      <c r="H15" s="4">
        <f>G15/G8</f>
        <v>2.7828557132036549E-2</v>
      </c>
      <c r="I15">
        <v>342</v>
      </c>
      <c r="J15" s="4">
        <f>I15/I8</f>
        <v>3.1719532554257093E-2</v>
      </c>
      <c r="K15" s="2">
        <v>34.804528324000003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1033956.078688141</v>
      </c>
      <c r="H18" s="4">
        <f>G18/G5</f>
        <v>9.5433099345994893E-2</v>
      </c>
      <c r="I18">
        <v>34332</v>
      </c>
      <c r="J18" s="4">
        <f>I18/I5</f>
        <v>7.6464103163732339E-2</v>
      </c>
      <c r="K18" s="2">
        <v>1127268.060643676</v>
      </c>
    </row>
    <row r="19" spans="2:11" x14ac:dyDescent="0.3">
      <c r="E19" s="6" t="s">
        <v>20</v>
      </c>
      <c r="F19" s="6"/>
      <c r="G19" s="2">
        <v>3350293.6163360761</v>
      </c>
      <c r="H19" s="4">
        <f>G19/G5</f>
        <v>0.30922870914567058</v>
      </c>
      <c r="I19">
        <v>111869</v>
      </c>
      <c r="J19" s="4">
        <f>I19/I5</f>
        <v>0.24915422220737424</v>
      </c>
      <c r="K19" s="2">
        <v>2589342.0482962639</v>
      </c>
    </row>
    <row r="20" spans="2:11" x14ac:dyDescent="0.3">
      <c r="E20" s="6" t="s">
        <v>21</v>
      </c>
      <c r="F20" s="6"/>
      <c r="G20" s="2">
        <v>6438178.6454895688</v>
      </c>
      <c r="H20" s="4">
        <f>1-H18-H19</f>
        <v>0.59533819150833456</v>
      </c>
      <c r="I20">
        <v>301891</v>
      </c>
      <c r="J20" s="4">
        <f>1-J18-J19</f>
        <v>0.67438167462889342</v>
      </c>
      <c r="K20" s="2">
        <v>19146792.053028632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445395.87796037801</v>
      </c>
      <c r="H22" s="4">
        <f>G22/G20</f>
        <v>6.9180416152697391E-2</v>
      </c>
      <c r="I22">
        <v>44303</v>
      </c>
      <c r="J22" s="4">
        <f>I22/I20</f>
        <v>0.14675164214898756</v>
      </c>
      <c r="K22" s="2">
        <v>835291.19181993103</v>
      </c>
    </row>
    <row r="23" spans="2:11" x14ac:dyDescent="0.3">
      <c r="F23" t="s">
        <v>24</v>
      </c>
      <c r="G23" s="2">
        <f>G20-G22</f>
        <v>5992782.7675291905</v>
      </c>
      <c r="H23" s="4">
        <f>1-H22</f>
        <v>0.93081958384730257</v>
      </c>
      <c r="I23">
        <f>I20-I22</f>
        <v>257588</v>
      </c>
      <c r="J23" s="4">
        <f>1-J22</f>
        <v>0.85324835785101238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1610303.2308376629</v>
      </c>
      <c r="H26" s="4">
        <f>G26/G5</f>
        <v>0.14862935802910313</v>
      </c>
      <c r="I26">
        <v>66250</v>
      </c>
      <c r="J26" s="4">
        <f>I26/I5</f>
        <v>0.14755175447388055</v>
      </c>
      <c r="K26" s="2">
        <v>3053798.2114308989</v>
      </c>
    </row>
    <row r="27" spans="2:11" x14ac:dyDescent="0.3">
      <c r="E27" s="6" t="s">
        <v>27</v>
      </c>
      <c r="F27" s="6"/>
      <c r="G27" s="2">
        <v>9200362.5070481021</v>
      </c>
      <c r="H27" s="4">
        <f>G27/G5</f>
        <v>0.84918414548933074</v>
      </c>
      <c r="I27">
        <v>381129</v>
      </c>
      <c r="J27" s="4">
        <f>I27/I5</f>
        <v>0.84884909631510375</v>
      </c>
      <c r="K27" s="2">
        <v>20343401.689709395</v>
      </c>
    </row>
    <row r="28" spans="2:11" x14ac:dyDescent="0.3">
      <c r="E28" s="6" t="s">
        <v>28</v>
      </c>
      <c r="F28" s="6"/>
      <c r="G28" s="2">
        <v>3121.197751225</v>
      </c>
      <c r="H28" s="4">
        <f>G28/G5</f>
        <v>2.8808339271923047E-4</v>
      </c>
      <c r="I28">
        <v>107</v>
      </c>
      <c r="J28" s="4">
        <f>I28/I5</f>
        <v>2.3831000345215427E-4</v>
      </c>
      <c r="K28" s="2">
        <v>106.342452024</v>
      </c>
    </row>
    <row r="29" spans="2:11" x14ac:dyDescent="0.3">
      <c r="E29" s="6" t="s">
        <v>29</v>
      </c>
      <c r="F29" s="6"/>
      <c r="G29" s="2">
        <v>8252.1183178760002</v>
      </c>
      <c r="H29" s="4">
        <f>G29/G5</f>
        <v>7.6166216677594079E-4</v>
      </c>
      <c r="I29">
        <v>482</v>
      </c>
      <c r="J29" s="4">
        <f>I29/I5</f>
        <v>1.0735086136816668E-3</v>
      </c>
      <c r="K29" s="2">
        <v>276.89884707300001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12054392.710888535</v>
      </c>
    </row>
    <row r="3" spans="1:2" x14ac:dyDescent="0.3">
      <c r="A3" t="s">
        <v>32</v>
      </c>
      <c r="B3">
        <f>'NEWT - UK'!$G$8</f>
        <v>246821.42969343998</v>
      </c>
    </row>
    <row r="4" spans="1:2" x14ac:dyDescent="0.3">
      <c r="A4" t="s">
        <v>33</v>
      </c>
      <c r="B4">
        <f>'NEWT - UK'!$G$9</f>
        <v>481643.89306330599</v>
      </c>
    </row>
    <row r="5" spans="1:2" x14ac:dyDescent="0.3">
      <c r="A5" t="s">
        <v>34</v>
      </c>
      <c r="B5">
        <f>'NEWT - UK'!$G$10</f>
        <v>1114.038834791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349502</v>
      </c>
    </row>
    <row r="16" spans="1:2" x14ac:dyDescent="0.3">
      <c r="A16" t="s">
        <v>32</v>
      </c>
      <c r="B16">
        <f>'NEWT - UK'!$I$8</f>
        <v>6227</v>
      </c>
    </row>
    <row r="17" spans="1:2" x14ac:dyDescent="0.3">
      <c r="A17" t="s">
        <v>33</v>
      </c>
      <c r="B17">
        <f>'NEWT - UK'!$I$9</f>
        <v>801924</v>
      </c>
    </row>
    <row r="18" spans="1:2" x14ac:dyDescent="0.3">
      <c r="A18" t="s">
        <v>34</v>
      </c>
      <c r="B18">
        <f>'NEWT - UK'!$I$10</f>
        <v>31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1451051.380749634</v>
      </c>
    </row>
    <row r="28" spans="1:2" x14ac:dyDescent="0.3">
      <c r="A28" t="s">
        <v>37</v>
      </c>
      <c r="B28">
        <f>'NEWT - UK'!$G$19</f>
        <v>3918241.276688857</v>
      </c>
    </row>
    <row r="29" spans="1:2" x14ac:dyDescent="0.3">
      <c r="A29" t="s">
        <v>38</v>
      </c>
      <c r="B29">
        <f>'NEWT - UK'!$G$22</f>
        <v>109550.109527871</v>
      </c>
    </row>
    <row r="30" spans="1:2" x14ac:dyDescent="0.3">
      <c r="A30" t="s">
        <v>39</v>
      </c>
      <c r="B30">
        <f>'NEWT - UK'!$G$23</f>
        <v>6822371.3736156123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2098378.9154481729</v>
      </c>
    </row>
    <row r="41" spans="1:2" x14ac:dyDescent="0.3">
      <c r="A41" t="s">
        <v>42</v>
      </c>
      <c r="B41">
        <f>'NEWT - UK'!$G$27</f>
        <v>10200030.008144569</v>
      </c>
    </row>
    <row r="42" spans="1:2" x14ac:dyDescent="0.3">
      <c r="A42" t="s">
        <v>43</v>
      </c>
      <c r="B42">
        <f>'NEWT - UK'!$G$28</f>
        <v>13.681967008999999</v>
      </c>
    </row>
    <row r="43" spans="1:2" x14ac:dyDescent="0.3">
      <c r="A43" t="s">
        <v>44</v>
      </c>
      <c r="B43">
        <f>'NEWT - UK'!$G$29</f>
        <v>2791.5350222249999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2024-09-29T21:00:21Z</dcterms:created>
  <dcterms:modified xsi:type="dcterms:W3CDTF">2024-09-29T21:00:21Z</dcterms:modified>
</cp:coreProperties>
</file>