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640CBA36-6F89-4171-A1BF-F785DE4360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J23" i="5"/>
  <c r="I23" i="5"/>
  <c r="H23" i="5"/>
  <c r="G23" i="5"/>
  <c r="J22" i="5"/>
  <c r="H22" i="5"/>
  <c r="J20" i="5"/>
  <c r="J19" i="5"/>
  <c r="H19" i="5"/>
  <c r="J18" i="5"/>
  <c r="H18" i="5"/>
  <c r="H20" i="5" s="1"/>
  <c r="J15" i="5"/>
  <c r="H15" i="5"/>
  <c r="J14" i="5"/>
  <c r="H14" i="5"/>
  <c r="K13" i="5"/>
  <c r="J13" i="5"/>
  <c r="I13" i="5"/>
  <c r="G13" i="5"/>
  <c r="H13" i="5" s="1"/>
  <c r="J10" i="5"/>
  <c r="H10" i="5"/>
  <c r="H9" i="5"/>
  <c r="K8" i="5"/>
  <c r="J8" i="5"/>
  <c r="I8" i="5"/>
  <c r="H8" i="5"/>
  <c r="G8" i="5"/>
  <c r="J7" i="5"/>
  <c r="H7" i="5"/>
  <c r="J5" i="5"/>
  <c r="J9" i="5" s="1"/>
  <c r="H5" i="5"/>
  <c r="J29" i="2"/>
  <c r="H29" i="2"/>
  <c r="J28" i="2"/>
  <c r="H28" i="2"/>
  <c r="J27" i="2"/>
  <c r="H27" i="2"/>
  <c r="J26" i="2"/>
  <c r="H26" i="2"/>
  <c r="J23" i="2"/>
  <c r="I23" i="2"/>
  <c r="H23" i="2"/>
  <c r="G23" i="2"/>
  <c r="B30" i="3" s="1"/>
  <c r="J22" i="2"/>
  <c r="H22" i="2"/>
  <c r="H20" i="2"/>
  <c r="J19" i="2"/>
  <c r="J20" i="2" s="1"/>
  <c r="H19" i="2"/>
  <c r="J18" i="2"/>
  <c r="H18" i="2"/>
  <c r="J15" i="2"/>
  <c r="J14" i="2"/>
  <c r="H14" i="2"/>
  <c r="K13" i="2"/>
  <c r="I13" i="2"/>
  <c r="J13" i="2" s="1"/>
  <c r="G13" i="2"/>
  <c r="H13" i="2" s="1"/>
  <c r="J10" i="2"/>
  <c r="H10" i="2"/>
  <c r="H9" i="2" s="1"/>
  <c r="K8" i="2"/>
  <c r="I8" i="2"/>
  <c r="B16" i="3" s="1"/>
  <c r="G8" i="2"/>
  <c r="B3" i="3" s="1"/>
  <c r="J7" i="2"/>
  <c r="J8" i="2" s="1"/>
  <c r="H7" i="2"/>
  <c r="H8" i="2" s="1"/>
  <c r="J5" i="2"/>
  <c r="J9" i="2" s="1"/>
  <c r="H5" i="2"/>
  <c r="H15" i="2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<sst xmlns="http://schemas.openxmlformats.org/spreadsheetml/2006/main" count="82" uniqueCount="45">
  <si>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09 August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</si>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</sst>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14454492.65451692</c:v>
                </c:pt>
                <c:pt idx="1">
                  <c:v>521566.21699610353</c:v>
                </c:pt>
                <c:pt idx="2">
                  <c:v>449621.11851421202</c:v>
                </c:pt>
                <c:pt idx="3">
                  <c:v>416.17550249300001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2AA-4D9E-8ABC-37518229F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453909</c:v>
                </c:pt>
                <c:pt idx="1">
                  <c:v>21188</c:v>
                </c:pt>
                <c:pt idx="2">
                  <c:v>788616</c:v>
                </c:pt>
                <c:pt idx="3">
                  <c:v>3526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F92-4B9F-8360-11E4377FC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6529200.6595493434</c:v>
                </c:pt>
                <c:pt idx="1">
                  <c:v>1475656.513100093</c:v>
                </c:pt>
                <c:pt idx="2">
                  <c:v>86492.643056385001</c:v>
                </c:pt>
                <c:pt idx="3">
                  <c:v>6884709.055807204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64F-4815-AD19-009DFE7D0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6336962.0833650148</c:v>
                </c:pt>
                <c:pt idx="1">
                  <c:v>8632128.7692588139</c:v>
                </c:pt>
                <c:pt idx="2">
                  <c:v>5920.7837923469997</c:v>
                </c:pt>
                <c:pt idx="3">
                  <c:v>1047.235096849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A83-4E83-9FDB-7EA0D8169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15426096.16552973</v>
      </c>
      <c r="H4" s="5"/>
      <c r="I4" s="1">
        <v>1267239</v>
      </c>
      <c r="J4" s="5"/>
      <c r="K4" s="3">
        <v>1576696.7283920289</v>
      </c>
    </row>
    <row r="5" spans="1:11" x14ac:dyDescent="0.25">
      <c r="E5" s="6" t="s">
        <v>7</v>
      </c>
      <c r="F5" s="6"/>
      <c r="G5" s="2">
        <v>14976058.871513024</v>
      </c>
      <c r="H5" s="4">
        <f>G5/G4</f>
        <v>0.97082623567313597</v>
      </c>
      <c r="I5">
        <v>475097</v>
      </c>
      <c r="J5" s="4">
        <f>I5/I4</f>
        <v>0.37490718009783475</v>
      </c>
      <c r="K5" s="2">
        <v>1442877.5851818339</v>
      </c>
    </row>
    <row r="6" spans="1:11" x14ac:dyDescent="0.25">
      <c r="F6" t="s">
        <v>8</v>
      </c>
    </row>
    <row r="7" spans="1:11" x14ac:dyDescent="0.25">
      <c r="F7" t="s">
        <v>9</v>
      </c>
      <c r="G7" s="2">
        <v>14454492.65451692</v>
      </c>
      <c r="H7" s="4">
        <f>G7/G5</f>
        <v>0.96517333288611662</v>
      </c>
      <c r="I7">
        <v>453909</v>
      </c>
      <c r="J7" s="4">
        <f>I7/I5</f>
        <v>0.95540279142996065</v>
      </c>
      <c r="K7" s="2">
        <v>1293554.7372999759</v>
      </c>
    </row>
    <row r="8" spans="1:11" x14ac:dyDescent="0.25">
      <c r="F8" t="s">
        <v>10</v>
      </c>
      <c r="G8" s="2">
        <f>G5-G7</f>
        <v>521566.21699610353</v>
      </c>
      <c r="H8" s="4">
        <f>1-H7</f>
        <v>3.4826667113883381E-2</v>
      </c>
      <c r="I8">
        <f>I5-I7</f>
        <v>21188</v>
      </c>
      <c r="J8" s="4">
        <f>1-J7</f>
        <v>4.4597208570039348E-2</v>
      </c>
      <c r="K8" s="2">
        <f>K5-K7</f>
        <v>149322.847881858</v>
      </c>
    </row>
    <row r="9" spans="1:11" x14ac:dyDescent="0.25">
      <c r="E9" s="6" t="s">
        <v>11</v>
      </c>
      <c r="F9" s="6"/>
      <c r="G9" s="2">
        <v>449621.11851421202</v>
      </c>
      <c r="H9" s="4">
        <f>1-H5-H10</f>
        <v>2.9146785660451785E-2</v>
      </c>
      <c r="I9">
        <v>788616</v>
      </c>
      <c r="J9" s="4">
        <f>1-J5-J10</f>
        <v>0.62231039290930912</v>
      </c>
      <c r="K9" s="2">
        <v>133638.26478862</v>
      </c>
    </row>
    <row r="10" spans="1:11" x14ac:dyDescent="0.25">
      <c r="E10" s="6" t="s">
        <v>12</v>
      </c>
      <c r="F10" s="6"/>
      <c r="G10" s="2">
        <v>416.17550249300001</v>
      </c>
      <c r="H10" s="4">
        <f>G10/G4</f>
        <v>2.6978666412242516E-5</v>
      </c>
      <c r="I10">
        <v>3526</v>
      </c>
      <c r="J10" s="4">
        <f>I10/I4</f>
        <v>2.7824269928561226E-3</v>
      </c>
      <c r="K10" s="2">
        <v>180.878421575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7517155.9741865918</v>
      </c>
      <c r="H13" s="5">
        <f>G13/G5</f>
        <v>0.50194487339292471</v>
      </c>
      <c r="I13" s="1">
        <f>I14+I15</f>
        <v>273720</v>
      </c>
      <c r="J13" s="5">
        <f>I13/I5</f>
        <v>0.57613497875170749</v>
      </c>
      <c r="K13" s="3">
        <f>K14+K15</f>
        <v>191814.286221469</v>
      </c>
    </row>
    <row r="14" spans="1:11" x14ac:dyDescent="0.25">
      <c r="E14" s="6" t="s">
        <v>15</v>
      </c>
      <c r="F14" s="6"/>
      <c r="G14" s="2">
        <v>7475635.8461746434</v>
      </c>
      <c r="H14" s="4">
        <f>G14/G7</f>
        <v>0.51718424332510649</v>
      </c>
      <c r="I14">
        <v>270822</v>
      </c>
      <c r="J14" s="4">
        <f>I14/I7</f>
        <v>0.59664382067771293</v>
      </c>
      <c r="K14" s="2">
        <v>186130.34453946899</v>
      </c>
    </row>
    <row r="15" spans="1:11" x14ac:dyDescent="0.25">
      <c r="E15" s="6" t="s">
        <v>16</v>
      </c>
      <c r="F15" s="6"/>
      <c r="G15" s="2">
        <v>41520.128011948</v>
      </c>
      <c r="H15" s="4">
        <f>G15/G8</f>
        <v>7.9606628379955413E-2</v>
      </c>
      <c r="I15">
        <v>2898</v>
      </c>
      <c r="J15" s="4">
        <f>I15/I8</f>
        <v>0.1367755333207476</v>
      </c>
      <c r="K15" s="2">
        <v>5683.9416819999997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6529200.6595493434</v>
      </c>
      <c r="H18" s="4">
        <f>G18/G5</f>
        <v>0.43597589429679517</v>
      </c>
      <c r="I18">
        <v>245704</v>
      </c>
      <c r="J18" s="4">
        <f>I18/I5</f>
        <v>0.51716596821280703</v>
      </c>
      <c r="K18" s="2">
        <v>36243.399121071001</v>
      </c>
    </row>
    <row r="19" spans="2:11" x14ac:dyDescent="0.25">
      <c r="E19" s="6" t="s">
        <v>20</v>
      </c>
      <c r="F19" s="6"/>
      <c r="G19" s="2">
        <v>1475656.513100093</v>
      </c>
      <c r="H19" s="4">
        <f>G19/G5</f>
        <v>9.8534369139469613E-2</v>
      </c>
      <c r="I19">
        <v>27712</v>
      </c>
      <c r="J19" s="4">
        <f>I19/I5</f>
        <v>5.8329141206953525E-2</v>
      </c>
      <c r="K19" s="2">
        <v>162889.42246020801</v>
      </c>
    </row>
    <row r="20" spans="2:11" x14ac:dyDescent="0.25">
      <c r="E20" s="6" t="s">
        <v>21</v>
      </c>
      <c r="F20" s="6"/>
      <c r="G20" s="2">
        <v>6971201.6988635892</v>
      </c>
      <c r="H20" s="4">
        <f>1-H18-H19</f>
        <v>0.46548973656373521</v>
      </c>
      <c r="I20">
        <v>201681</v>
      </c>
      <c r="J20" s="4">
        <f>1-J18-J19</f>
        <v>0.42450489058023944</v>
      </c>
      <c r="K20" s="2">
        <v>1243744.763600555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86492.643056385001</v>
      </c>
      <c r="H22" s="4">
        <f>G22/G20</f>
        <v>1.2407135353791959E-2</v>
      </c>
      <c r="I22">
        <v>9165</v>
      </c>
      <c r="J22" s="4">
        <f>I22/I20</f>
        <v>4.5443051155041873E-2</v>
      </c>
      <c r="K22" s="2">
        <v>39918.844797329999</v>
      </c>
    </row>
    <row r="23" spans="2:11" x14ac:dyDescent="0.25">
      <c r="F23" t="s">
        <v>24</v>
      </c>
      <c r="G23" s="2">
        <f>G20-G22</f>
        <v>6884709.055807204</v>
      </c>
      <c r="H23" s="4">
        <f>1-H22</f>
        <v>0.98759286464620799</v>
      </c>
      <c r="I23">
        <f>I20-I22</f>
        <v>192516</v>
      </c>
      <c r="J23" s="4">
        <f>1-J22</f>
        <v>0.95455694884495812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6336962.0833650148</v>
      </c>
      <c r="H26" s="4">
        <f>G26/G5</f>
        <v>0.42313950136901368</v>
      </c>
      <c r="I26">
        <v>230552</v>
      </c>
      <c r="J26" s="4">
        <f>I26/I5</f>
        <v>0.48527353361524067</v>
      </c>
      <c r="K26" s="2">
        <v>211771.11193473599</v>
      </c>
    </row>
    <row r="27" spans="2:11" x14ac:dyDescent="0.25">
      <c r="E27" s="6" t="s">
        <v>27</v>
      </c>
      <c r="F27" s="6"/>
      <c r="G27" s="2">
        <v>8632128.7692588139</v>
      </c>
      <c r="H27" s="4">
        <f>G27/G5</f>
        <v>0.57639522142094213</v>
      </c>
      <c r="I27">
        <v>244376</v>
      </c>
      <c r="J27" s="4">
        <f>I27/I5</f>
        <v>0.51437074955219675</v>
      </c>
      <c r="K27" s="2">
        <v>1231084.484701901</v>
      </c>
    </row>
    <row r="28" spans="2:11" x14ac:dyDescent="0.25">
      <c r="E28" s="6" t="s">
        <v>28</v>
      </c>
      <c r="F28" s="6"/>
      <c r="G28" s="2">
        <v>5920.7837923469997</v>
      </c>
      <c r="H28" s="4">
        <f>G28/G5</f>
        <v>3.9534992771758686E-4</v>
      </c>
      <c r="I28">
        <v>123</v>
      </c>
      <c r="J28" s="4">
        <f>I28/I5</f>
        <v>2.588944994390619E-4</v>
      </c>
      <c r="K28" s="2">
        <v>0</v>
      </c>
    </row>
    <row r="29" spans="2:11" x14ac:dyDescent="0.25">
      <c r="E29" s="6" t="s">
        <v>29</v>
      </c>
      <c r="F29" s="6"/>
      <c r="G29" s="2">
        <v>1047.235096849</v>
      </c>
      <c r="H29" s="4">
        <f>G29/G5</f>
        <v>6.9927282326661842E-5</v>
      </c>
      <c r="I29">
        <v>46</v>
      </c>
      <c r="J29" s="4">
        <f>I29/I5</f>
        <v>9.6822333123551614E-5</v>
      </c>
      <c r="K29" s="2">
        <v>21.988545197000001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15551514.867867056</v>
      </c>
      <c r="H4" s="5"/>
      <c r="I4" s="1">
        <v>2265904</v>
      </c>
      <c r="J4" s="5"/>
      <c r="K4" s="3">
        <v>155046433.99101749</v>
      </c>
    </row>
    <row r="5" spans="1:11" x14ac:dyDescent="0.25">
      <c r="E5" s="6" t="s">
        <v>7</v>
      </c>
      <c r="F5" s="6"/>
      <c r="G5" s="2">
        <v>13197416.350060336</v>
      </c>
      <c r="H5" s="4">
        <f>G5/G4</f>
        <v>0.84862577454297916</v>
      </c>
      <c r="I5">
        <v>438902</v>
      </c>
      <c r="J5" s="4">
        <f>I5/I4</f>
        <v>0.19369840911177172</v>
      </c>
      <c r="K5" s="2">
        <v>19684544.13765946</v>
      </c>
    </row>
    <row r="6" spans="1:11" x14ac:dyDescent="0.25">
      <c r="F6" t="s">
        <v>8</v>
      </c>
    </row>
    <row r="7" spans="1:11" x14ac:dyDescent="0.25">
      <c r="F7" t="s">
        <v>9</v>
      </c>
      <c r="G7" s="2">
        <v>12522943.424228167</v>
      </c>
      <c r="H7" s="4">
        <f>G7/G5</f>
        <v>0.94889356310797257</v>
      </c>
      <c r="I7">
        <v>414798</v>
      </c>
      <c r="J7" s="4">
        <f>I7/I5</f>
        <v>0.94508113428510232</v>
      </c>
      <c r="K7" s="2">
        <v>19434517.875765745</v>
      </c>
    </row>
    <row r="8" spans="1:11" x14ac:dyDescent="0.25">
      <c r="F8" t="s">
        <v>10</v>
      </c>
      <c r="G8" s="2">
        <f>G5-G7</f>
        <v>674472.92583216913</v>
      </c>
      <c r="H8" s="4">
        <f>1-H7</f>
        <v>5.1106436892027429E-2</v>
      </c>
      <c r="I8">
        <f>I5-I7</f>
        <v>24104</v>
      </c>
      <c r="J8" s="4">
        <f>1-J7</f>
        <v>5.491886571489768E-2</v>
      </c>
      <c r="K8" s="2">
        <f>K5-K7</f>
        <v>250026.26189371571</v>
      </c>
    </row>
    <row r="9" spans="1:11" x14ac:dyDescent="0.25">
      <c r="E9" s="6" t="s">
        <v>11</v>
      </c>
      <c r="F9" s="6"/>
      <c r="G9" s="2">
        <v>2225758.212817173</v>
      </c>
      <c r="H9" s="4">
        <f>1-H5-H10</f>
        <v>0.14312163359828628</v>
      </c>
      <c r="I9">
        <v>1295125</v>
      </c>
      <c r="J9" s="4">
        <f>1-J5-J10</f>
        <v>0.57157099329892169</v>
      </c>
      <c r="K9" s="2">
        <v>134682918.51630914</v>
      </c>
    </row>
    <row r="10" spans="1:11" x14ac:dyDescent="0.25">
      <c r="E10" s="6" t="s">
        <v>12</v>
      </c>
      <c r="F10" s="6"/>
      <c r="G10" s="2">
        <v>128340.304989549</v>
      </c>
      <c r="H10" s="4">
        <f>G10/G4</f>
        <v>8.2525918587345506E-3</v>
      </c>
      <c r="I10">
        <v>531877</v>
      </c>
      <c r="J10" s="4">
        <f>I10/I4</f>
        <v>0.23473059758930653</v>
      </c>
      <c r="K10" s="2">
        <v>678971.33704888797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5443478.3581321426</v>
      </c>
      <c r="H13" s="5">
        <f>G13/G5</f>
        <v>0.41246545640027915</v>
      </c>
      <c r="I13" s="1">
        <f>I14+I15</f>
        <v>167670</v>
      </c>
      <c r="J13" s="5">
        <f>I13/I5</f>
        <v>0.38202149910458372</v>
      </c>
      <c r="K13" s="3">
        <f>K14+K15</f>
        <v>5259370.8366947714</v>
      </c>
    </row>
    <row r="14" spans="1:11" x14ac:dyDescent="0.25">
      <c r="E14" s="6" t="s">
        <v>15</v>
      </c>
      <c r="F14" s="6"/>
      <c r="G14" s="2">
        <v>5406638.7641941737</v>
      </c>
      <c r="H14" s="4">
        <f>G14/G7</f>
        <v>0.4317386560841549</v>
      </c>
      <c r="I14">
        <v>165921</v>
      </c>
      <c r="J14" s="4">
        <f>I14/I7</f>
        <v>0.40000433946161745</v>
      </c>
      <c r="K14" s="2">
        <v>5246765.7948231539</v>
      </c>
    </row>
    <row r="15" spans="1:11" x14ac:dyDescent="0.25">
      <c r="E15" s="6" t="s">
        <v>16</v>
      </c>
      <c r="F15" s="6"/>
      <c r="G15" s="2">
        <v>36839.593937969003</v>
      </c>
      <c r="H15" s="4">
        <f>G15/G8</f>
        <v>5.4619826129441842E-2</v>
      </c>
      <c r="I15">
        <v>1749</v>
      </c>
      <c r="J15" s="4">
        <f>I15/I8</f>
        <v>7.2560570859608362E-2</v>
      </c>
      <c r="K15" s="2">
        <v>12605.041871617999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4840094.9379111333</v>
      </c>
      <c r="H18" s="4">
        <f>G18/G5</f>
        <v>0.36674564244455354</v>
      </c>
      <c r="I18">
        <v>163208</v>
      </c>
      <c r="J18" s="4">
        <f>I18/I5</f>
        <v>0.37185522052758929</v>
      </c>
      <c r="K18" s="2">
        <v>4213739.0271461513</v>
      </c>
    </row>
    <row r="19" spans="2:11" x14ac:dyDescent="0.25">
      <c r="E19" s="6" t="s">
        <v>20</v>
      </c>
      <c r="F19" s="6"/>
      <c r="G19" s="2">
        <v>1134793.6324717421</v>
      </c>
      <c r="H19" s="4">
        <f>G19/G5</f>
        <v>8.5986044720530022E-2</v>
      </c>
      <c r="I19">
        <v>28437</v>
      </c>
      <c r="J19" s="4">
        <f>I19/I5</f>
        <v>6.479122902151277E-2</v>
      </c>
      <c r="K19" s="2">
        <v>3767232.0374688781</v>
      </c>
    </row>
    <row r="20" spans="2:11" x14ac:dyDescent="0.25">
      <c r="E20" s="6" t="s">
        <v>21</v>
      </c>
      <c r="F20" s="6"/>
      <c r="G20" s="2">
        <v>7222527.77967746</v>
      </c>
      <c r="H20" s="4">
        <f>1-H18-H19</f>
        <v>0.54726831283491639</v>
      </c>
      <c r="I20">
        <v>247220</v>
      </c>
      <c r="J20" s="4">
        <f>1-J18-J19</f>
        <v>0.56335355045089786</v>
      </c>
      <c r="K20" s="2">
        <v>11690791.31217926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313988.55436793598</v>
      </c>
      <c r="H22" s="4">
        <f>G22/G20</f>
        <v>4.3473499022243699E-2</v>
      </c>
      <c r="I22">
        <v>23697</v>
      </c>
      <c r="J22" s="4">
        <f>I22/I20</f>
        <v>9.5853895315912957E-2</v>
      </c>
      <c r="K22" s="2">
        <v>4654363.2179823657</v>
      </c>
    </row>
    <row r="23" spans="2:11" x14ac:dyDescent="0.25">
      <c r="F23" t="s">
        <v>24</v>
      </c>
      <c r="G23" s="2">
        <f>G20-G22</f>
        <v>6908539.2253095238</v>
      </c>
      <c r="H23" s="4">
        <f>1-H22</f>
        <v>0.95652650097775627</v>
      </c>
      <c r="I23">
        <f>I20-I22</f>
        <v>223523</v>
      </c>
      <c r="J23" s="4">
        <f>1-J22</f>
        <v>0.90414610468408707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6377558.767196958</v>
      </c>
      <c r="H26" s="4">
        <f>G26/G5</f>
        <v>0.48324297711254677</v>
      </c>
      <c r="I26">
        <v>227124</v>
      </c>
      <c r="J26" s="4">
        <f>I26/I5</f>
        <v>0.51748226255519458</v>
      </c>
      <c r="K26" s="2">
        <v>11174123.809477853</v>
      </c>
    </row>
    <row r="27" spans="2:11" x14ac:dyDescent="0.25">
      <c r="E27" s="6" t="s">
        <v>27</v>
      </c>
      <c r="F27" s="6"/>
      <c r="G27" s="2">
        <v>6777030.2812859761</v>
      </c>
      <c r="H27" s="4">
        <f>G27/G5</f>
        <v>0.51351189517143581</v>
      </c>
      <c r="I27">
        <v>210544</v>
      </c>
      <c r="J27" s="4">
        <f>I27/I5</f>
        <v>0.47970617586613867</v>
      </c>
      <c r="K27" s="2">
        <v>8498041.1216467004</v>
      </c>
    </row>
    <row r="28" spans="2:11" x14ac:dyDescent="0.25">
      <c r="E28" s="6" t="s">
        <v>28</v>
      </c>
      <c r="F28" s="6"/>
      <c r="G28" s="2">
        <v>38623.488428062003</v>
      </c>
      <c r="H28" s="4">
        <f>G28/G5</f>
        <v>2.9265946760772934E-3</v>
      </c>
      <c r="I28">
        <v>1005</v>
      </c>
      <c r="J28" s="4">
        <f>I28/I5</f>
        <v>2.2898050134198523E-3</v>
      </c>
      <c r="K28" s="2">
        <v>9495.1069887180001</v>
      </c>
    </row>
    <row r="29" spans="2:11" x14ac:dyDescent="0.25">
      <c r="E29" s="6" t="s">
        <v>29</v>
      </c>
      <c r="F29" s="6"/>
      <c r="G29" s="2">
        <v>4203.8131493390001</v>
      </c>
      <c r="H29" s="4">
        <f>G29/G5</f>
        <v>3.1853303994003199E-4</v>
      </c>
      <c r="I29">
        <v>220</v>
      </c>
      <c r="J29" s="4">
        <f>I29/I5</f>
        <v>5.0125084870882334E-4</v>
      </c>
      <c r="K29" s="2">
        <v>2883.9723873789999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EU'!$G$7</f>
        <v>14454492.65451692</v>
      </c>
    </row>
    <row r="3" spans="1:2" x14ac:dyDescent="0.25">
      <c r="A3" t="s">
        <v>32</v>
      </c>
      <c r="B3">
        <f>'NEWT - EU'!$G$8</f>
        <v>521566.21699610353</v>
      </c>
    </row>
    <row r="4" spans="1:2" x14ac:dyDescent="0.25">
      <c r="A4" t="s">
        <v>33</v>
      </c>
      <c r="B4">
        <f>'NEWT - EU'!$G$9</f>
        <v>449621.11851421202</v>
      </c>
    </row>
    <row r="5" spans="1:2" x14ac:dyDescent="0.25">
      <c r="A5" t="s">
        <v>34</v>
      </c>
      <c r="B5">
        <f>'NEWT - EU'!$G$10</f>
        <v>416.17550249300001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EU'!$I$7</f>
        <v>453909</v>
      </c>
    </row>
    <row r="16" spans="1:2" x14ac:dyDescent="0.25">
      <c r="A16" t="s">
        <v>32</v>
      </c>
      <c r="B16">
        <f>'NEWT - EU'!$I$8</f>
        <v>21188</v>
      </c>
    </row>
    <row r="17" spans="1:2" x14ac:dyDescent="0.25">
      <c r="A17" t="s">
        <v>33</v>
      </c>
      <c r="B17">
        <f>'NEWT - EU'!$I$9</f>
        <v>788616</v>
      </c>
    </row>
    <row r="18" spans="1:2" x14ac:dyDescent="0.25">
      <c r="A18" t="s">
        <v>34</v>
      </c>
      <c r="B18">
        <f>'NEWT - EU'!$I$10</f>
        <v>3526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EU'!$G$18</f>
        <v>6529200.6595493434</v>
      </c>
    </row>
    <row r="28" spans="1:2" x14ac:dyDescent="0.25">
      <c r="A28" t="s">
        <v>37</v>
      </c>
      <c r="B28">
        <f>'NEWT - EU'!$G$19</f>
        <v>1475656.513100093</v>
      </c>
    </row>
    <row r="29" spans="1:2" x14ac:dyDescent="0.25">
      <c r="A29" t="s">
        <v>38</v>
      </c>
      <c r="B29">
        <f>'NEWT - EU'!$G$22</f>
        <v>86492.643056385001</v>
      </c>
    </row>
    <row r="30" spans="1:2" x14ac:dyDescent="0.25">
      <c r="A30" t="s">
        <v>39</v>
      </c>
      <c r="B30">
        <f>'NEWT - EU'!$G$23</f>
        <v>6884709.055807204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EU'!$G$26</f>
        <v>6336962.0833650148</v>
      </c>
    </row>
    <row r="41" spans="1:2" x14ac:dyDescent="0.25">
      <c r="A41" t="s">
        <v>42</v>
      </c>
      <c r="B41">
        <f>'NEWT - EU'!$G$27</f>
        <v>8632128.7692588139</v>
      </c>
    </row>
    <row r="42" spans="1:2" x14ac:dyDescent="0.25">
      <c r="A42" t="s">
        <v>43</v>
      </c>
      <c r="B42">
        <f>'NEWT - EU'!$G$28</f>
        <v>5920.7837923469997</v>
      </c>
    </row>
    <row r="43" spans="1:2" x14ac:dyDescent="0.25">
      <c r="A43" t="s">
        <v>44</v>
      </c>
      <c r="B43">
        <f>'NEWT - EU'!$G$29</f>
        <v>1047.235096849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2024-08-16T08:48:56Z</dcterms:created>
  <dcterms:modified xsi:type="dcterms:W3CDTF">2024-08-16T08:48:56Z</dcterms:modified>
</cp:coreProperties>
</file>