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5E3F36B3-C17B-4893-B1A8-5D589FA1A2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H20" i="5"/>
  <c r="J19" i="5"/>
  <c r="H19" i="5"/>
  <c r="J18" i="5"/>
  <c r="J20" i="5" s="1"/>
  <c r="H18" i="5"/>
  <c r="J14" i="5"/>
  <c r="H14" i="5"/>
  <c r="K13" i="5"/>
  <c r="I13" i="5"/>
  <c r="J13" i="5" s="1"/>
  <c r="H13" i="5"/>
  <c r="G13" i="5"/>
  <c r="J10" i="5"/>
  <c r="H10" i="5"/>
  <c r="H9" i="5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H8" i="2"/>
  <c r="G8" i="2"/>
  <c r="J7" i="2"/>
  <c r="J8" i="2" s="1"/>
  <c r="H7" i="2"/>
  <c r="J5" i="2"/>
  <c r="J9" i="2" s="1"/>
  <c r="H5" i="2"/>
  <c r="H9" i="2" s="1"/>
  <c r="B16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<sst xmlns="http://schemas.openxmlformats.org/spreadsheetml/2006/main" count="82" uniqueCount="45">
  <si>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September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</si>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</sst>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13468970.097301748</c:v>
                </c:pt>
                <c:pt idx="1">
                  <c:v>497581.16700942628</c:v>
                </c:pt>
                <c:pt idx="2">
                  <c:v>380873.054826979</c:v>
                </c:pt>
                <c:pt idx="3">
                  <c:v>499.63493539699999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C1-4093-9923-12A934604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423803</c:v>
                </c:pt>
                <c:pt idx="1">
                  <c:v>20280</c:v>
                </c:pt>
                <c:pt idx="2">
                  <c:v>847503</c:v>
                </c:pt>
                <c:pt idx="3">
                  <c:v>5156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995-4C59-B2C8-58DA827DD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6512355.8972248668</c:v>
                </c:pt>
                <c:pt idx="1">
                  <c:v>1386497.8744530811</c:v>
                </c:pt>
                <c:pt idx="2">
                  <c:v>77100.847465525003</c:v>
                </c:pt>
                <c:pt idx="3">
                  <c:v>5990596.6451677009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910-42AA-ABA6-DBBF1D4AA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6345160.8482872741</c:v>
                </c:pt>
                <c:pt idx="1">
                  <c:v>7615272.0344724236</c:v>
                </c:pt>
                <c:pt idx="2">
                  <c:v>5535.6209618160001</c:v>
                </c:pt>
                <c:pt idx="3">
                  <c:v>582.76058966000005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FA1-4DA3-9359-8BBA01974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14347923.95407355</v>
      </c>
      <c r="H4" s="5"/>
      <c r="I4" s="1">
        <v>1296742</v>
      </c>
      <c r="J4" s="5"/>
      <c r="K4" s="3">
        <v>1468907.905891615</v>
      </c>
    </row>
    <row r="5" spans="1:11" x14ac:dyDescent="0.3">
      <c r="E5" s="6" t="s">
        <v>7</v>
      </c>
      <c r="F5" s="6"/>
      <c r="G5" s="2">
        <v>13966551.264311174</v>
      </c>
      <c r="H5" s="4">
        <f>G5/G4</f>
        <v>0.97341966050397832</v>
      </c>
      <c r="I5">
        <v>444083</v>
      </c>
      <c r="J5" s="4">
        <f>I5/I4</f>
        <v>0.34246056655834389</v>
      </c>
      <c r="K5" s="2">
        <v>1187123.3374899509</v>
      </c>
    </row>
    <row r="6" spans="1:11" x14ac:dyDescent="0.3">
      <c r="F6" t="s">
        <v>8</v>
      </c>
    </row>
    <row r="7" spans="1:11" x14ac:dyDescent="0.3">
      <c r="F7" t="s">
        <v>9</v>
      </c>
      <c r="G7" s="2">
        <v>13468970.097301748</v>
      </c>
      <c r="H7" s="4">
        <f>G7/G5</f>
        <v>0.96437336908783644</v>
      </c>
      <c r="I7">
        <v>423803</v>
      </c>
      <c r="J7" s="4">
        <f>I7/I5</f>
        <v>0.95433286119937044</v>
      </c>
      <c r="K7" s="2">
        <v>1043855.537955291</v>
      </c>
    </row>
    <row r="8" spans="1:11" x14ac:dyDescent="0.3">
      <c r="F8" t="s">
        <v>10</v>
      </c>
      <c r="G8" s="2">
        <f>G5-G7</f>
        <v>497581.16700942628</v>
      </c>
      <c r="H8" s="4">
        <f>1-H7</f>
        <v>3.5626630912163559E-2</v>
      </c>
      <c r="I8">
        <f>I5-I7</f>
        <v>20280</v>
      </c>
      <c r="J8" s="4">
        <f>1-J7</f>
        <v>4.5667138800629559E-2</v>
      </c>
      <c r="K8" s="2">
        <f>K5-K7</f>
        <v>143267.79953465995</v>
      </c>
    </row>
    <row r="9" spans="1:11" x14ac:dyDescent="0.3">
      <c r="E9" s="6" t="s">
        <v>11</v>
      </c>
      <c r="F9" s="6"/>
      <c r="G9" s="2">
        <v>380873.054826979</v>
      </c>
      <c r="H9" s="4">
        <f>1-H5-H10</f>
        <v>2.654551669259755E-2</v>
      </c>
      <c r="I9">
        <v>847503</v>
      </c>
      <c r="J9" s="4">
        <f>1-J5-J10</f>
        <v>0.6535633148305523</v>
      </c>
      <c r="K9" s="2">
        <v>280789.69126332499</v>
      </c>
    </row>
    <row r="10" spans="1:11" x14ac:dyDescent="0.3">
      <c r="E10" s="6" t="s">
        <v>12</v>
      </c>
      <c r="F10" s="6"/>
      <c r="G10" s="2">
        <v>499.63493539699999</v>
      </c>
      <c r="H10" s="4">
        <f>G10/G4</f>
        <v>3.4822803424125175E-5</v>
      </c>
      <c r="I10">
        <v>5156</v>
      </c>
      <c r="J10" s="4">
        <f>I10/I4</f>
        <v>3.976118611103828E-3</v>
      </c>
      <c r="K10" s="2">
        <v>994.877138339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7269306.1564445812</v>
      </c>
      <c r="H13" s="5">
        <f>G13/G5</f>
        <v>0.5204796816963605</v>
      </c>
      <c r="I13" s="1">
        <f>I14+I15</f>
        <v>268912</v>
      </c>
      <c r="J13" s="5">
        <f>I13/I5</f>
        <v>0.60554445903130716</v>
      </c>
      <c r="K13" s="3">
        <f>K14+K15</f>
        <v>133200.681054277</v>
      </c>
    </row>
    <row r="14" spans="1:11" x14ac:dyDescent="0.3">
      <c r="E14" s="6" t="s">
        <v>15</v>
      </c>
      <c r="F14" s="6"/>
      <c r="G14" s="2">
        <v>7235701.3967581419</v>
      </c>
      <c r="H14" s="4">
        <f>G14/G7</f>
        <v>0.53721267064121536</v>
      </c>
      <c r="I14">
        <v>266438</v>
      </c>
      <c r="J14" s="4">
        <f>I14/I7</f>
        <v>0.62868361007354834</v>
      </c>
      <c r="K14" s="2">
        <v>130836.097108277</v>
      </c>
    </row>
    <row r="15" spans="1:11" x14ac:dyDescent="0.3">
      <c r="E15" s="6" t="s">
        <v>16</v>
      </c>
      <c r="F15" s="6"/>
      <c r="G15" s="2">
        <v>33604.759686439</v>
      </c>
      <c r="H15" s="4">
        <f>G15/G8</f>
        <v>6.7536237129735222E-2</v>
      </c>
      <c r="I15">
        <v>2474</v>
      </c>
      <c r="J15" s="4">
        <f>I15/I8</f>
        <v>0.12199211045364891</v>
      </c>
      <c r="K15" s="2">
        <v>2364.5839460000002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6512355.8972248668</v>
      </c>
      <c r="H18" s="4">
        <f>G18/G5</f>
        <v>0.46628231794529945</v>
      </c>
      <c r="I18">
        <v>245359</v>
      </c>
      <c r="J18" s="4">
        <f>I18/I5</f>
        <v>0.55250707637986596</v>
      </c>
      <c r="K18" s="2">
        <v>48294.078688670998</v>
      </c>
    </row>
    <row r="19" spans="2:11" x14ac:dyDescent="0.3">
      <c r="E19" s="6" t="s">
        <v>20</v>
      </c>
      <c r="F19" s="6"/>
      <c r="G19" s="2">
        <v>1386497.8744530811</v>
      </c>
      <c r="H19" s="4">
        <f>G19/G5</f>
        <v>9.9272744445939837E-2</v>
      </c>
      <c r="I19">
        <v>25623</v>
      </c>
      <c r="J19" s="4">
        <f>I19/I5</f>
        <v>5.7698673446180106E-2</v>
      </c>
      <c r="K19" s="2">
        <v>109207.719201699</v>
      </c>
    </row>
    <row r="20" spans="2:11" x14ac:dyDescent="0.3">
      <c r="E20" s="6" t="s">
        <v>21</v>
      </c>
      <c r="F20" s="6"/>
      <c r="G20" s="2">
        <v>6067697.4926332263</v>
      </c>
      <c r="H20" s="4">
        <f>1-H18-H19</f>
        <v>0.43444493760876068</v>
      </c>
      <c r="I20">
        <v>173101</v>
      </c>
      <c r="J20" s="4">
        <f>1-J18-J19</f>
        <v>0.38979425017395392</v>
      </c>
      <c r="K20" s="2">
        <v>1029621.539599581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77100.847465525003</v>
      </c>
      <c r="H22" s="4">
        <f>G22/G20</f>
        <v>1.2706771812393897E-2</v>
      </c>
      <c r="I22">
        <v>9027</v>
      </c>
      <c r="J22" s="4">
        <f>I22/I20</f>
        <v>5.2148745530066265E-2</v>
      </c>
      <c r="K22" s="2">
        <v>34564.947942485</v>
      </c>
    </row>
    <row r="23" spans="2:11" x14ac:dyDescent="0.3">
      <c r="F23" t="s">
        <v>24</v>
      </c>
      <c r="G23" s="2">
        <f>G20-G22</f>
        <v>5990596.6451677009</v>
      </c>
      <c r="H23" s="4">
        <f>1-H22</f>
        <v>0.98729322818760612</v>
      </c>
      <c r="I23">
        <f>I20-I22</f>
        <v>164074</v>
      </c>
      <c r="J23" s="4">
        <f>1-J22</f>
        <v>0.94785125446993379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6345160.8482872741</v>
      </c>
      <c r="H26" s="4">
        <f>G26/G5</f>
        <v>0.45431121314115019</v>
      </c>
      <c r="I26">
        <v>228670</v>
      </c>
      <c r="J26" s="4">
        <f>I26/I5</f>
        <v>0.5149262637840224</v>
      </c>
      <c r="K26" s="2">
        <v>182556.111841042</v>
      </c>
    </row>
    <row r="27" spans="2:11" x14ac:dyDescent="0.3">
      <c r="E27" s="6" t="s">
        <v>27</v>
      </c>
      <c r="F27" s="6"/>
      <c r="G27" s="2">
        <v>7615272.0344724236</v>
      </c>
      <c r="H27" s="4">
        <f>G27/G5</f>
        <v>0.54525071296102867</v>
      </c>
      <c r="I27">
        <v>215198</v>
      </c>
      <c r="J27" s="4">
        <f>I27/I5</f>
        <v>0.48458959248608929</v>
      </c>
      <c r="K27" s="2">
        <v>1004538.635947636</v>
      </c>
    </row>
    <row r="28" spans="2:11" x14ac:dyDescent="0.3">
      <c r="E28" s="6" t="s">
        <v>28</v>
      </c>
      <c r="F28" s="6"/>
      <c r="G28" s="2">
        <v>5535.6209618160001</v>
      </c>
      <c r="H28" s="4">
        <f>G28/G5</f>
        <v>3.9634845117142203E-4</v>
      </c>
      <c r="I28">
        <v>173</v>
      </c>
      <c r="J28" s="4">
        <f>I28/I5</f>
        <v>3.8956681521247152E-4</v>
      </c>
      <c r="K28" s="2">
        <v>0</v>
      </c>
    </row>
    <row r="29" spans="2:11" x14ac:dyDescent="0.3">
      <c r="E29" s="6" t="s">
        <v>29</v>
      </c>
      <c r="F29" s="6"/>
      <c r="G29" s="2">
        <v>582.76058966000005</v>
      </c>
      <c r="H29" s="4">
        <f>G29/G5</f>
        <v>4.1725446649748977E-5</v>
      </c>
      <c r="I29">
        <v>42</v>
      </c>
      <c r="J29" s="4">
        <f>I29/I5</f>
        <v>9.4576914675860142E-5</v>
      </c>
      <c r="K29" s="2">
        <v>28.589701272999999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15342591.246910492</v>
      </c>
      <c r="H4" s="5"/>
      <c r="I4" s="1">
        <v>2320486</v>
      </c>
      <c r="J4" s="5"/>
      <c r="K4" s="3">
        <v>141414432.18544129</v>
      </c>
    </row>
    <row r="5" spans="1:11" x14ac:dyDescent="0.3">
      <c r="E5" s="6" t="s">
        <v>7</v>
      </c>
      <c r="F5" s="6"/>
      <c r="G5" s="2">
        <v>13025148.092142256</v>
      </c>
      <c r="H5" s="4">
        <f>G5/G4</f>
        <v>0.84895360128720787</v>
      </c>
      <c r="I5">
        <v>429600</v>
      </c>
      <c r="J5" s="4">
        <f>I5/I4</f>
        <v>0.18513363148926562</v>
      </c>
      <c r="K5" s="2">
        <v>18484051.274910349</v>
      </c>
    </row>
    <row r="6" spans="1:11" x14ac:dyDescent="0.3">
      <c r="F6" t="s">
        <v>8</v>
      </c>
    </row>
    <row r="7" spans="1:11" x14ac:dyDescent="0.3">
      <c r="F7" t="s">
        <v>9</v>
      </c>
      <c r="G7" s="2">
        <v>12334012.445208391</v>
      </c>
      <c r="H7" s="4">
        <f>G7/G5</f>
        <v>0.94693836553376243</v>
      </c>
      <c r="I7">
        <v>406079</v>
      </c>
      <c r="J7" s="4">
        <f>I7/I5</f>
        <v>0.94524906890130356</v>
      </c>
      <c r="K7" s="2">
        <v>18230224.496363427</v>
      </c>
    </row>
    <row r="8" spans="1:11" x14ac:dyDescent="0.3">
      <c r="F8" t="s">
        <v>10</v>
      </c>
      <c r="G8" s="2">
        <f>G5-G7</f>
        <v>691135.6469338648</v>
      </c>
      <c r="H8" s="4">
        <f>1-H7</f>
        <v>5.3061634466237573E-2</v>
      </c>
      <c r="I8">
        <f>I5-I7</f>
        <v>23521</v>
      </c>
      <c r="J8" s="4">
        <f>1-J7</f>
        <v>5.4750931098696443E-2</v>
      </c>
      <c r="K8" s="2">
        <f>K5-K7</f>
        <v>253826.77854692191</v>
      </c>
    </row>
    <row r="9" spans="1:11" x14ac:dyDescent="0.3">
      <c r="E9" s="6" t="s">
        <v>11</v>
      </c>
      <c r="F9" s="6"/>
      <c r="G9" s="2">
        <v>2185444.893401152</v>
      </c>
      <c r="H9" s="4">
        <f>1-H5-H10</f>
        <v>0.1424430109771212</v>
      </c>
      <c r="I9">
        <v>1333337</v>
      </c>
      <c r="J9" s="4">
        <f>1-J5-J10</f>
        <v>0.57459385663175722</v>
      </c>
      <c r="K9" s="2">
        <v>122187288.07136646</v>
      </c>
    </row>
    <row r="10" spans="1:11" x14ac:dyDescent="0.3">
      <c r="E10" s="6" t="s">
        <v>12</v>
      </c>
      <c r="F10" s="6"/>
      <c r="G10" s="2">
        <v>131998.26136708201</v>
      </c>
      <c r="H10" s="4">
        <f>G10/G4</f>
        <v>8.6033877356709379E-3</v>
      </c>
      <c r="I10">
        <v>557549</v>
      </c>
      <c r="J10" s="4">
        <f>I10/I4</f>
        <v>0.24027251187897708</v>
      </c>
      <c r="K10" s="2">
        <v>743092.83916447603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5289970.9665848799</v>
      </c>
      <c r="H13" s="5">
        <f>G13/G5</f>
        <v>0.40613518780459673</v>
      </c>
      <c r="I13" s="1">
        <f>I14+I15</f>
        <v>166985</v>
      </c>
      <c r="J13" s="5">
        <f>I13/I5</f>
        <v>0.38869878957169463</v>
      </c>
      <c r="K13" s="3">
        <f>K14+K15</f>
        <v>5061945.4982097866</v>
      </c>
    </row>
    <row r="14" spans="1:11" x14ac:dyDescent="0.3">
      <c r="E14" s="6" t="s">
        <v>15</v>
      </c>
      <c r="F14" s="6"/>
      <c r="G14" s="2">
        <v>5250692.8950662352</v>
      </c>
      <c r="H14" s="4">
        <f>G14/G7</f>
        <v>0.4257084155210224</v>
      </c>
      <c r="I14">
        <v>165250</v>
      </c>
      <c r="J14" s="4">
        <f>I14/I7</f>
        <v>0.40694052142563392</v>
      </c>
      <c r="K14" s="2">
        <v>5048602.8676985558</v>
      </c>
    </row>
    <row r="15" spans="1:11" x14ac:dyDescent="0.3">
      <c r="E15" s="6" t="s">
        <v>16</v>
      </c>
      <c r="F15" s="6"/>
      <c r="G15" s="2">
        <v>39278.071518645003</v>
      </c>
      <c r="H15" s="4">
        <f>G15/G8</f>
        <v>5.6831204833518806E-2</v>
      </c>
      <c r="I15">
        <v>1735</v>
      </c>
      <c r="J15" s="4">
        <f>I15/I8</f>
        <v>7.3763870583733682E-2</v>
      </c>
      <c r="K15" s="2">
        <v>13342.630511231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4773085.4396598469</v>
      </c>
      <c r="H18" s="4">
        <f>G18/G5</f>
        <v>0.36645152944858489</v>
      </c>
      <c r="I18">
        <v>163208</v>
      </c>
      <c r="J18" s="4">
        <f>I18/I5</f>
        <v>0.37990689013035384</v>
      </c>
      <c r="K18" s="2">
        <v>3767292.2585979779</v>
      </c>
    </row>
    <row r="19" spans="2:11" x14ac:dyDescent="0.3">
      <c r="E19" s="6" t="s">
        <v>20</v>
      </c>
      <c r="F19" s="6"/>
      <c r="G19" s="2">
        <v>1174535.8458294091</v>
      </c>
      <c r="H19" s="4">
        <f>G19/G5</f>
        <v>9.0174471531573375E-2</v>
      </c>
      <c r="I19">
        <v>28652</v>
      </c>
      <c r="J19" s="4">
        <f>I19/I5</f>
        <v>6.6694599627560525E-2</v>
      </c>
      <c r="K19" s="2">
        <v>3505791.4237822089</v>
      </c>
    </row>
    <row r="20" spans="2:11" x14ac:dyDescent="0.3">
      <c r="E20" s="6" t="s">
        <v>21</v>
      </c>
      <c r="F20" s="6"/>
      <c r="G20" s="2">
        <v>7077526.8066530013</v>
      </c>
      <c r="H20" s="4">
        <f>1-H18-H19</f>
        <v>0.54337399901984185</v>
      </c>
      <c r="I20">
        <v>237703</v>
      </c>
      <c r="J20" s="4">
        <f>1-J18-J19</f>
        <v>0.55339851024208564</v>
      </c>
      <c r="K20" s="2">
        <v>11199760.081887331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299882.876889067</v>
      </c>
      <c r="H22" s="4">
        <f>G22/G20</f>
        <v>4.2371139676528211E-2</v>
      </c>
      <c r="I22">
        <v>23817</v>
      </c>
      <c r="J22" s="4">
        <f>I22/I20</f>
        <v>0.10019646365422397</v>
      </c>
      <c r="K22" s="2">
        <v>4007996.6217639078</v>
      </c>
    </row>
    <row r="23" spans="2:11" x14ac:dyDescent="0.3">
      <c r="F23" t="s">
        <v>24</v>
      </c>
      <c r="G23" s="2">
        <f>G20-G22</f>
        <v>6777643.9297639346</v>
      </c>
      <c r="H23" s="4">
        <f>1-H22</f>
        <v>0.95762886032347183</v>
      </c>
      <c r="I23">
        <f>I20-I22</f>
        <v>213886</v>
      </c>
      <c r="J23" s="4">
        <f>1-J22</f>
        <v>0.89980353634577603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6309067.554335569</v>
      </c>
      <c r="H26" s="4">
        <f>G26/G5</f>
        <v>0.48437587885405087</v>
      </c>
      <c r="I26">
        <v>225856</v>
      </c>
      <c r="J26" s="4">
        <f>I26/I5</f>
        <v>0.52573556797020482</v>
      </c>
      <c r="K26" s="2">
        <v>10782538.682549473</v>
      </c>
    </row>
    <row r="27" spans="2:11" x14ac:dyDescent="0.3">
      <c r="E27" s="6" t="s">
        <v>27</v>
      </c>
      <c r="F27" s="6"/>
      <c r="G27" s="2">
        <v>6667450.9836312598</v>
      </c>
      <c r="H27" s="4">
        <f>G27/G5</f>
        <v>0.5118906085723175</v>
      </c>
      <c r="I27">
        <v>202309</v>
      </c>
      <c r="J27" s="4">
        <f>I27/I5</f>
        <v>0.47092411545623836</v>
      </c>
      <c r="K27" s="2">
        <v>7691609.15004462</v>
      </c>
    </row>
    <row r="28" spans="2:11" x14ac:dyDescent="0.3">
      <c r="E28" s="6" t="s">
        <v>28</v>
      </c>
      <c r="F28" s="6"/>
      <c r="G28" s="2">
        <v>44789.978360344001</v>
      </c>
      <c r="H28" s="4">
        <f>G28/G5</f>
        <v>3.438730833883161E-3</v>
      </c>
      <c r="I28">
        <v>1220</v>
      </c>
      <c r="J28" s="4">
        <f>I28/I5</f>
        <v>2.8398510242085661E-3</v>
      </c>
      <c r="K28" s="2">
        <v>7174.3112089619999</v>
      </c>
    </row>
    <row r="29" spans="2:11" x14ac:dyDescent="0.3">
      <c r="E29" s="6" t="s">
        <v>29</v>
      </c>
      <c r="F29" s="6"/>
      <c r="G29" s="2">
        <v>3839.5758150840002</v>
      </c>
      <c r="H29" s="4">
        <f>G29/G5</f>
        <v>2.947817397485346E-4</v>
      </c>
      <c r="I29">
        <v>206</v>
      </c>
      <c r="J29" s="4">
        <f>I29/I5</f>
        <v>4.7951582867783985E-4</v>
      </c>
      <c r="K29" s="2">
        <v>2729.1311072939998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13468970.097301748</v>
      </c>
    </row>
    <row r="3" spans="1:2" x14ac:dyDescent="0.3">
      <c r="A3" t="s">
        <v>32</v>
      </c>
      <c r="B3">
        <f>'NEWT - EU'!$G$8</f>
        <v>497581.16700942628</v>
      </c>
    </row>
    <row r="4" spans="1:2" x14ac:dyDescent="0.3">
      <c r="A4" t="s">
        <v>33</v>
      </c>
      <c r="B4">
        <f>'NEWT - EU'!$G$9</f>
        <v>380873.054826979</v>
      </c>
    </row>
    <row r="5" spans="1:2" x14ac:dyDescent="0.3">
      <c r="A5" t="s">
        <v>34</v>
      </c>
      <c r="B5">
        <f>'NEWT - EU'!$G$10</f>
        <v>499.63493539699999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423803</v>
      </c>
    </row>
    <row r="16" spans="1:2" x14ac:dyDescent="0.3">
      <c r="A16" t="s">
        <v>32</v>
      </c>
      <c r="B16">
        <f>'NEWT - EU'!$I$8</f>
        <v>20280</v>
      </c>
    </row>
    <row r="17" spans="1:2" x14ac:dyDescent="0.3">
      <c r="A17" t="s">
        <v>33</v>
      </c>
      <c r="B17">
        <f>'NEWT - EU'!$I$9</f>
        <v>847503</v>
      </c>
    </row>
    <row r="18" spans="1:2" x14ac:dyDescent="0.3">
      <c r="A18" t="s">
        <v>34</v>
      </c>
      <c r="B18">
        <f>'NEWT - EU'!$I$10</f>
        <v>5156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6512355.8972248668</v>
      </c>
    </row>
    <row r="28" spans="1:2" x14ac:dyDescent="0.3">
      <c r="A28" t="s">
        <v>37</v>
      </c>
      <c r="B28">
        <f>'NEWT - EU'!$G$19</f>
        <v>1386497.8744530811</v>
      </c>
    </row>
    <row r="29" spans="1:2" x14ac:dyDescent="0.3">
      <c r="A29" t="s">
        <v>38</v>
      </c>
      <c r="B29">
        <f>'NEWT - EU'!$G$22</f>
        <v>77100.847465525003</v>
      </c>
    </row>
    <row r="30" spans="1:2" x14ac:dyDescent="0.3">
      <c r="A30" t="s">
        <v>39</v>
      </c>
      <c r="B30">
        <f>'NEWT - EU'!$G$23</f>
        <v>5990596.6451677009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6345160.8482872741</v>
      </c>
    </row>
    <row r="41" spans="1:2" x14ac:dyDescent="0.3">
      <c r="A41" t="s">
        <v>42</v>
      </c>
      <c r="B41">
        <f>'NEWT - EU'!$G$27</f>
        <v>7615272.0344724236</v>
      </c>
    </row>
    <row r="42" spans="1:2" x14ac:dyDescent="0.3">
      <c r="A42" t="s">
        <v>43</v>
      </c>
      <c r="B42">
        <f>'NEWT - EU'!$G$28</f>
        <v>5535.6209618160001</v>
      </c>
    </row>
    <row r="43" spans="1:2" x14ac:dyDescent="0.3">
      <c r="A43" t="s">
        <v>44</v>
      </c>
      <c r="B43">
        <f>'NEWT - EU'!$G$29</f>
        <v>582.76058966000005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2024-09-29T20:51:26Z</dcterms:created>
  <dcterms:modified xsi:type="dcterms:W3CDTF">2024-09-29T20:51:26Z</dcterms:modified>
</cp:coreProperties>
</file>