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9ADF0A5F-FF6A-4E30-8CD0-FB87C18906B6}" xr6:coauthVersionLast="47" xr6:coauthVersionMax="47" xr10:uidLastSave="{00000000-0000-0000-0000-000000000000}"/>
  <bookViews>
    <workbookView xWindow="30255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H23" i="5"/>
  <c r="G23" i="5"/>
  <c r="J22" i="5"/>
  <c r="H22" i="5"/>
  <c r="J20" i="5"/>
  <c r="H20" i="5"/>
  <c r="J19" i="5"/>
  <c r="H19" i="5"/>
  <c r="J18" i="5"/>
  <c r="H18" i="5"/>
  <c r="J15" i="5"/>
  <c r="H15" i="5"/>
  <c r="J14" i="5"/>
  <c r="H14" i="5"/>
  <c r="K13" i="5"/>
  <c r="J13" i="5"/>
  <c r="I13" i="5"/>
  <c r="H13" i="5"/>
  <c r="G13" i="5"/>
  <c r="J10" i="5"/>
  <c r="H10" i="5"/>
  <c r="J9" i="5"/>
  <c r="H9" i="5"/>
  <c r="K8" i="5"/>
  <c r="J8" i="5"/>
  <c r="I8" i="5"/>
  <c r="H8" i="5"/>
  <c r="G8" i="5"/>
  <c r="J7" i="5"/>
  <c r="H7" i="5"/>
  <c r="J5" i="5"/>
  <c r="H5" i="5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H20" i="2"/>
  <c r="J19" i="2"/>
  <c r="J20" i="2" s="1"/>
  <c r="H19" i="2"/>
  <c r="J18" i="2"/>
  <c r="H18" i="2"/>
  <c r="J15" i="2"/>
  <c r="H15" i="2"/>
  <c r="J14" i="2"/>
  <c r="H14" i="2"/>
  <c r="K13" i="2"/>
  <c r="J13" i="2"/>
  <c r="I13" i="2"/>
  <c r="H13" i="2"/>
  <c r="G13" i="2"/>
  <c r="J10" i="2"/>
  <c r="H10" i="2"/>
  <c r="J9" i="2"/>
  <c r="H9" i="2"/>
  <c r="K8" i="2"/>
  <c r="I8" i="2"/>
  <c r="G8" i="2"/>
  <c r="J7" i="2"/>
  <c r="J8" i="2" s="1"/>
  <c r="H7" i="2"/>
  <c r="H8" i="2" s="1"/>
  <c r="J5" i="2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<sst xmlns="http://schemas.openxmlformats.org/spreadsheetml/2006/main" count="82" uniqueCount="45">
  <si>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16 August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</si>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</sst>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14278897.697105812</c:v>
                </c:pt>
                <c:pt idx="1">
                  <c:v>377972.24086561799</c:v>
                </c:pt>
                <c:pt idx="2">
                  <c:v>394367.475685262</c:v>
                </c:pt>
                <c:pt idx="3">
                  <c:v>180.051796999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BBC-4249-AA9B-922BCFB92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444188</c:v>
                </c:pt>
                <c:pt idx="1">
                  <c:v>17500</c:v>
                </c:pt>
                <c:pt idx="2">
                  <c:v>842606</c:v>
                </c:pt>
                <c:pt idx="3">
                  <c:v>2438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6C-4319-B47F-7FCCD71C8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6330490.3354927851</c:v>
                </c:pt>
                <c:pt idx="1">
                  <c:v>1432780.54889302</c:v>
                </c:pt>
                <c:pt idx="2">
                  <c:v>71609.135641533998</c:v>
                </c:pt>
                <c:pt idx="3">
                  <c:v>6821989.9179440914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C8A-4B70-BB07-5DFB3DCD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6214370.6443977412</c:v>
                </c:pt>
                <c:pt idx="1">
                  <c:v>8431397.3178504277</c:v>
                </c:pt>
                <c:pt idx="2">
                  <c:v>9733.2229474739997</c:v>
                </c:pt>
                <c:pt idx="3">
                  <c:v>1368.752775787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2D-479A-9710-BED86942E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15051417.465453692</v>
      </c>
      <c r="H4" s="5"/>
      <c r="I4" s="1">
        <v>1306732</v>
      </c>
      <c r="J4" s="5"/>
      <c r="K4" s="3">
        <v>1571136.132331471</v>
      </c>
    </row>
    <row r="5" spans="1:11" x14ac:dyDescent="0.25">
      <c r="E5" s="6" t="s">
        <v>7</v>
      </c>
      <c r="F5" s="6"/>
      <c r="G5" s="2">
        <v>14656869.93797143</v>
      </c>
      <c r="H5" s="4">
        <f>G5/G4</f>
        <v>0.97378668631125043</v>
      </c>
      <c r="I5">
        <v>461688</v>
      </c>
      <c r="J5" s="4">
        <f>I5/I4</f>
        <v>0.3533149873118589</v>
      </c>
      <c r="K5" s="2">
        <v>1442180.9140139199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14278897.697105812</v>
      </c>
      <c r="H7" s="4">
        <f>G7/G5</f>
        <v>0.97421194003459033</v>
      </c>
      <c r="I7">
        <v>444188</v>
      </c>
      <c r="J7" s="4">
        <f>I7/I5</f>
        <v>0.96209561435428259</v>
      </c>
      <c r="K7" s="2">
        <v>1314042.8186005261</v>
      </c>
    </row>
    <row r="8" spans="1:11" x14ac:dyDescent="0.25">
      <c r="F8" t="s">
        <v>10</v>
      </c>
      <c r="G8" s="2">
        <f>G5-G7</f>
        <v>377972.24086561799</v>
      </c>
      <c r="H8" s="4">
        <f>1-H7</f>
        <v>2.5788059965409671E-2</v>
      </c>
      <c r="I8">
        <f>I5-I7</f>
        <v>17500</v>
      </c>
      <c r="J8" s="4">
        <f>1-J7</f>
        <v>3.7904385645717409E-2</v>
      </c>
      <c r="K8" s="2">
        <f>K5-K7</f>
        <v>128138.09541339381</v>
      </c>
    </row>
    <row r="9" spans="1:11" x14ac:dyDescent="0.25">
      <c r="E9" s="6" t="s">
        <v>11</v>
      </c>
      <c r="F9" s="6"/>
      <c r="G9" s="2">
        <v>394367.475685262</v>
      </c>
      <c r="H9" s="4">
        <f>1-H5-H10</f>
        <v>2.6201351240866359E-2</v>
      </c>
      <c r="I9">
        <v>842606</v>
      </c>
      <c r="J9" s="4">
        <f>1-J5-J10</f>
        <v>0.64481928964776258</v>
      </c>
      <c r="K9" s="2">
        <v>128780.356088082</v>
      </c>
    </row>
    <row r="10" spans="1:11" x14ac:dyDescent="0.25">
      <c r="E10" s="6" t="s">
        <v>12</v>
      </c>
      <c r="F10" s="6"/>
      <c r="G10" s="2">
        <v>180.051796999</v>
      </c>
      <c r="H10" s="4">
        <f>G10/G4</f>
        <v>1.1962447883214881E-5</v>
      </c>
      <c r="I10">
        <v>2438</v>
      </c>
      <c r="J10" s="4">
        <f>I10/I4</f>
        <v>1.8657230403785934E-3</v>
      </c>
      <c r="K10" s="2">
        <v>174.862229469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7429762.1453774581</v>
      </c>
      <c r="H13" s="5">
        <f>G13/G5</f>
        <v>0.50691328890960785</v>
      </c>
      <c r="I13" s="1">
        <f>I14+I15</f>
        <v>271750</v>
      </c>
      <c r="J13" s="5">
        <f>I13/I5</f>
        <v>0.58860095995564099</v>
      </c>
      <c r="K13" s="3">
        <f>K14+K15</f>
        <v>202640.68614217502</v>
      </c>
    </row>
    <row r="14" spans="1:11" x14ac:dyDescent="0.25">
      <c r="E14" s="6" t="s">
        <v>15</v>
      </c>
      <c r="F14" s="6"/>
      <c r="G14" s="2">
        <v>7388725.920677729</v>
      </c>
      <c r="H14" s="4">
        <f>G14/G7</f>
        <v>0.51745772519788757</v>
      </c>
      <c r="I14">
        <v>269225</v>
      </c>
      <c r="J14" s="4">
        <f>I14/I7</f>
        <v>0.60610597314650549</v>
      </c>
      <c r="K14" s="2">
        <v>198914.39614217501</v>
      </c>
    </row>
    <row r="15" spans="1:11" x14ac:dyDescent="0.25">
      <c r="E15" s="6" t="s">
        <v>16</v>
      </c>
      <c r="F15" s="6"/>
      <c r="G15" s="2">
        <v>41036.224699728999</v>
      </c>
      <c r="H15" s="4">
        <f>G15/G8</f>
        <v>0.10856941400180437</v>
      </c>
      <c r="I15">
        <v>2525</v>
      </c>
      <c r="J15" s="4">
        <f>I15/I8</f>
        <v>0.14428571428571429</v>
      </c>
      <c r="K15" s="2">
        <v>3726.29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6330490.3354927851</v>
      </c>
      <c r="H18" s="4">
        <f>G18/G5</f>
        <v>0.43191284102838606</v>
      </c>
      <c r="I18">
        <v>240340</v>
      </c>
      <c r="J18" s="4">
        <f>I18/I5</f>
        <v>0.52056800263381331</v>
      </c>
      <c r="K18" s="2">
        <v>45168.717301222998</v>
      </c>
    </row>
    <row r="19" spans="2:11" x14ac:dyDescent="0.25">
      <c r="E19" s="6" t="s">
        <v>20</v>
      </c>
      <c r="F19" s="6"/>
      <c r="G19" s="2">
        <v>1432780.54889302</v>
      </c>
      <c r="H19" s="4">
        <f>G19/G5</f>
        <v>9.7754879108337273E-2</v>
      </c>
      <c r="I19">
        <v>27223</v>
      </c>
      <c r="J19" s="4">
        <f>I19/I5</f>
        <v>5.8964062310478071E-2</v>
      </c>
      <c r="K19" s="2">
        <v>166643.756661511</v>
      </c>
    </row>
    <row r="20" spans="2:11" x14ac:dyDescent="0.25">
      <c r="E20" s="6" t="s">
        <v>21</v>
      </c>
      <c r="F20" s="6"/>
      <c r="G20" s="2">
        <v>6893599.0535856253</v>
      </c>
      <c r="H20" s="4">
        <f>1-H18-H19</f>
        <v>0.47033227986327664</v>
      </c>
      <c r="I20">
        <v>194125</v>
      </c>
      <c r="J20" s="4">
        <f>1-J18-J19</f>
        <v>0.42046793505570862</v>
      </c>
      <c r="K20" s="2">
        <v>1230368.4400511859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71609.135641533998</v>
      </c>
      <c r="H22" s="4">
        <f>G22/G20</f>
        <v>1.0387772059978937E-2</v>
      </c>
      <c r="I22">
        <v>8152</v>
      </c>
      <c r="J22" s="4">
        <f>I22/I20</f>
        <v>4.1993560849967804E-2</v>
      </c>
      <c r="K22" s="2">
        <v>32479.960200490001</v>
      </c>
    </row>
    <row r="23" spans="2:11" x14ac:dyDescent="0.25">
      <c r="F23" t="s">
        <v>24</v>
      </c>
      <c r="G23" s="2">
        <f>G20-G22</f>
        <v>6821989.9179440914</v>
      </c>
      <c r="H23" s="4">
        <f>1-H22</f>
        <v>0.98961222794002102</v>
      </c>
      <c r="I23">
        <f>I20-I22</f>
        <v>185973</v>
      </c>
      <c r="J23" s="4">
        <f>1-J22</f>
        <v>0.95800643915003225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6214370.6443977412</v>
      </c>
      <c r="H26" s="4">
        <f>G26/G5</f>
        <v>0.42399029743030081</v>
      </c>
      <c r="I26">
        <v>224131</v>
      </c>
      <c r="J26" s="4">
        <f>I26/I5</f>
        <v>0.48545987766630277</v>
      </c>
      <c r="K26" s="2">
        <v>210743.917629701</v>
      </c>
    </row>
    <row r="27" spans="2:11" x14ac:dyDescent="0.25">
      <c r="E27" s="6" t="s">
        <v>27</v>
      </c>
      <c r="F27" s="6"/>
      <c r="G27" s="2">
        <v>8431397.3178504277</v>
      </c>
      <c r="H27" s="4">
        <f>G27/G5</f>
        <v>0.57525224372819717</v>
      </c>
      <c r="I27">
        <v>237180</v>
      </c>
      <c r="J27" s="4">
        <f>I27/I5</f>
        <v>0.51372355356864374</v>
      </c>
      <c r="K27" s="2">
        <v>1231368.5951771899</v>
      </c>
    </row>
    <row r="28" spans="2:11" x14ac:dyDescent="0.25">
      <c r="E28" s="6" t="s">
        <v>28</v>
      </c>
      <c r="F28" s="6"/>
      <c r="G28" s="2">
        <v>9733.2229474739997</v>
      </c>
      <c r="H28" s="4">
        <f>G28/G5</f>
        <v>6.6407241032126658E-4</v>
      </c>
      <c r="I28">
        <v>313</v>
      </c>
      <c r="J28" s="4">
        <f>I28/I5</f>
        <v>6.7794701183483219E-4</v>
      </c>
      <c r="K28" s="2">
        <v>46.85</v>
      </c>
    </row>
    <row r="29" spans="2:11" x14ac:dyDescent="0.25">
      <c r="E29" s="6" t="s">
        <v>29</v>
      </c>
      <c r="F29" s="6"/>
      <c r="G29" s="2">
        <v>1368.752775787</v>
      </c>
      <c r="H29" s="4">
        <f>G29/G5</f>
        <v>9.3386431180710944E-5</v>
      </c>
      <c r="I29">
        <v>64</v>
      </c>
      <c r="J29" s="4">
        <f>I29/I5</f>
        <v>1.3862175321862382E-4</v>
      </c>
      <c r="K29" s="2">
        <v>21.551207029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15363798.315282416</v>
      </c>
      <c r="H4" s="5"/>
      <c r="I4" s="1">
        <v>2313412</v>
      </c>
      <c r="J4" s="5"/>
      <c r="K4" s="3">
        <v>151882884.21296215</v>
      </c>
    </row>
    <row r="5" spans="1:11" x14ac:dyDescent="0.25">
      <c r="E5" s="6" t="s">
        <v>7</v>
      </c>
      <c r="F5" s="6"/>
      <c r="G5" s="2">
        <v>13033757.510919925</v>
      </c>
      <c r="H5" s="4">
        <f>G5/G4</f>
        <v>0.84834213802163805</v>
      </c>
      <c r="I5">
        <v>430781</v>
      </c>
      <c r="J5" s="4">
        <f>I5/I4</f>
        <v>0.18621023838382442</v>
      </c>
      <c r="K5" s="2">
        <v>18133432.186587203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12402721.260589888</v>
      </c>
      <c r="H7" s="4">
        <f>G7/G5</f>
        <v>0.95158447210627151</v>
      </c>
      <c r="I7">
        <v>407214</v>
      </c>
      <c r="J7" s="4">
        <f>I7/I5</f>
        <v>0.94529238754726885</v>
      </c>
      <c r="K7" s="2">
        <v>17890366.340766542</v>
      </c>
    </row>
    <row r="8" spans="1:11" x14ac:dyDescent="0.25">
      <c r="F8" t="s">
        <v>10</v>
      </c>
      <c r="G8" s="2">
        <f>G5-G7</f>
        <v>631036.25033003651</v>
      </c>
      <c r="H8" s="4">
        <f>1-H7</f>
        <v>4.8415527893728494E-2</v>
      </c>
      <c r="I8">
        <f>I5-I7</f>
        <v>23567</v>
      </c>
      <c r="J8" s="4">
        <f>1-J7</f>
        <v>5.4707612452731147E-2</v>
      </c>
      <c r="K8" s="2">
        <f>K5-K7</f>
        <v>243065.84582066163</v>
      </c>
    </row>
    <row r="9" spans="1:11" x14ac:dyDescent="0.25">
      <c r="E9" s="6" t="s">
        <v>11</v>
      </c>
      <c r="F9" s="6"/>
      <c r="G9" s="2">
        <v>2203761.0441197301</v>
      </c>
      <c r="H9" s="4">
        <f>1-H5-H10</f>
        <v>0.14343855594144586</v>
      </c>
      <c r="I9">
        <v>1308539</v>
      </c>
      <c r="J9" s="4">
        <f>1-J5-J10</f>
        <v>0.56563162981777559</v>
      </c>
      <c r="K9" s="2">
        <v>133064019.35100219</v>
      </c>
    </row>
    <row r="10" spans="1:11" x14ac:dyDescent="0.25">
      <c r="E10" s="6" t="s">
        <v>12</v>
      </c>
      <c r="F10" s="6"/>
      <c r="G10" s="2">
        <v>126279.760242762</v>
      </c>
      <c r="H10" s="4">
        <f>G10/G4</f>
        <v>8.2193060369160891E-3</v>
      </c>
      <c r="I10">
        <v>574092</v>
      </c>
      <c r="J10" s="4">
        <f>I10/I4</f>
        <v>0.24815813179839993</v>
      </c>
      <c r="K10" s="2">
        <v>685432.67537275702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5351019.5862150248</v>
      </c>
      <c r="H13" s="5">
        <f>G13/G5</f>
        <v>0.4105508010051469</v>
      </c>
      <c r="I13" s="1">
        <f>I14+I15</f>
        <v>164210</v>
      </c>
      <c r="J13" s="5">
        <f>I13/I5</f>
        <v>0.38119137102147033</v>
      </c>
      <c r="K13" s="3">
        <f>K14+K15</f>
        <v>5020267.7910965197</v>
      </c>
    </row>
    <row r="14" spans="1:11" x14ac:dyDescent="0.25">
      <c r="E14" s="6" t="s">
        <v>15</v>
      </c>
      <c r="F14" s="6"/>
      <c r="G14" s="2">
        <v>5309751.4948861906</v>
      </c>
      <c r="H14" s="4">
        <f>G14/G7</f>
        <v>0.42811181379671293</v>
      </c>
      <c r="I14">
        <v>162551</v>
      </c>
      <c r="J14" s="4">
        <f>I14/I7</f>
        <v>0.39917831901653678</v>
      </c>
      <c r="K14" s="2">
        <v>5006703.8976110099</v>
      </c>
    </row>
    <row r="15" spans="1:11" x14ac:dyDescent="0.25">
      <c r="E15" s="6" t="s">
        <v>16</v>
      </c>
      <c r="F15" s="6"/>
      <c r="G15" s="2">
        <v>41268.091328834002</v>
      </c>
      <c r="H15" s="4">
        <f>G15/G8</f>
        <v>6.539733859544597E-2</v>
      </c>
      <c r="I15">
        <v>1659</v>
      </c>
      <c r="J15" s="4">
        <f>I15/I8</f>
        <v>7.039504391734204E-2</v>
      </c>
      <c r="K15" s="2">
        <v>13563.89348551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4674710.8596292948</v>
      </c>
      <c r="H18" s="4">
        <f>G18/G5</f>
        <v>0.35866179462927211</v>
      </c>
      <c r="I18">
        <v>157852</v>
      </c>
      <c r="J18" s="4">
        <f>I18/I5</f>
        <v>0.36643213140783831</v>
      </c>
      <c r="K18" s="2">
        <v>3876051.3210818162</v>
      </c>
    </row>
    <row r="19" spans="2:11" x14ac:dyDescent="0.25">
      <c r="E19" s="6" t="s">
        <v>20</v>
      </c>
      <c r="F19" s="6"/>
      <c r="G19" s="2">
        <v>1126723.740965531</v>
      </c>
      <c r="H19" s="4">
        <f>G19/G5</f>
        <v>8.6446578434618018E-2</v>
      </c>
      <c r="I19">
        <v>28754</v>
      </c>
      <c r="J19" s="4">
        <f>I19/I5</f>
        <v>6.6748533477567484E-2</v>
      </c>
      <c r="K19" s="2">
        <v>3539174.0182386548</v>
      </c>
    </row>
    <row r="20" spans="2:11" x14ac:dyDescent="0.25">
      <c r="E20" s="6" t="s">
        <v>21</v>
      </c>
      <c r="F20" s="6"/>
      <c r="G20" s="2">
        <v>7232322.9103250979</v>
      </c>
      <c r="H20" s="4">
        <f>1-H18-H19</f>
        <v>0.55489162693610994</v>
      </c>
      <c r="I20">
        <v>244138</v>
      </c>
      <c r="J20" s="4">
        <f>1-J18-J19</f>
        <v>0.56681933511459426</v>
      </c>
      <c r="K20" s="2">
        <v>10706792.738007164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298351.79976638401</v>
      </c>
      <c r="H22" s="4">
        <f>G22/G20</f>
        <v>4.1252555156303564E-2</v>
      </c>
      <c r="I22">
        <v>23305</v>
      </c>
      <c r="J22" s="4">
        <f>I22/I20</f>
        <v>9.5458306367710064E-2</v>
      </c>
      <c r="K22" s="2">
        <v>3654284.9945206619</v>
      </c>
    </row>
    <row r="23" spans="2:11" x14ac:dyDescent="0.25">
      <c r="F23" t="s">
        <v>24</v>
      </c>
      <c r="G23" s="2">
        <f>G20-G22</f>
        <v>6933971.1105587138</v>
      </c>
      <c r="H23" s="4">
        <f>1-H22</f>
        <v>0.95874744484369645</v>
      </c>
      <c r="I23">
        <f>I20-I22</f>
        <v>220833</v>
      </c>
      <c r="J23" s="4">
        <f>1-J22</f>
        <v>0.90454169363228998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6298718.9441201156</v>
      </c>
      <c r="H26" s="4">
        <f>G26/G5</f>
        <v>0.48326194029948244</v>
      </c>
      <c r="I26">
        <v>222444</v>
      </c>
      <c r="J26" s="4">
        <f>I26/I5</f>
        <v>0.51637374907435563</v>
      </c>
      <c r="K26" s="2">
        <v>10279719.728770044</v>
      </c>
    </row>
    <row r="27" spans="2:11" x14ac:dyDescent="0.25">
      <c r="E27" s="6" t="s">
        <v>27</v>
      </c>
      <c r="F27" s="6"/>
      <c r="G27" s="2">
        <v>6695238.3797461586</v>
      </c>
      <c r="H27" s="4">
        <f>G27/G5</f>
        <v>0.51368443629066773</v>
      </c>
      <c r="I27">
        <v>207064</v>
      </c>
      <c r="J27" s="4">
        <f>I27/I5</f>
        <v>0.48067115309171016</v>
      </c>
      <c r="K27" s="2">
        <v>7841013.0220238287</v>
      </c>
    </row>
    <row r="28" spans="2:11" x14ac:dyDescent="0.25">
      <c r="E28" s="6" t="s">
        <v>28</v>
      </c>
      <c r="F28" s="6"/>
      <c r="G28" s="2">
        <v>35858.211401891</v>
      </c>
      <c r="H28" s="4">
        <f>G28/G5</f>
        <v>2.751179878239128E-3</v>
      </c>
      <c r="I28">
        <v>1062</v>
      </c>
      <c r="J28" s="4">
        <f>I28/I5</f>
        <v>2.4652897876183025E-3</v>
      </c>
      <c r="K28" s="2">
        <v>9424.3632974360007</v>
      </c>
    </row>
    <row r="29" spans="2:11" x14ac:dyDescent="0.25">
      <c r="E29" s="6" t="s">
        <v>29</v>
      </c>
      <c r="F29" s="6"/>
      <c r="G29" s="2">
        <v>3941.9756517579999</v>
      </c>
      <c r="H29" s="4">
        <f>G29/G5</f>
        <v>3.024435316105382E-4</v>
      </c>
      <c r="I29">
        <v>202</v>
      </c>
      <c r="J29" s="4">
        <f>I29/I5</f>
        <v>4.689157599801291E-4</v>
      </c>
      <c r="K29" s="2">
        <v>3274.9436993260001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14278897.697105812</v>
      </c>
    </row>
    <row r="3" spans="1:2" x14ac:dyDescent="0.25">
      <c r="A3" t="s">
        <v>32</v>
      </c>
      <c r="B3">
        <f>'NEWT - EU'!$G$8</f>
        <v>377972.24086561799</v>
      </c>
    </row>
    <row r="4" spans="1:2" x14ac:dyDescent="0.25">
      <c r="A4" t="s">
        <v>33</v>
      </c>
      <c r="B4">
        <f>'NEWT - EU'!$G$9</f>
        <v>394367.475685262</v>
      </c>
    </row>
    <row r="5" spans="1:2" x14ac:dyDescent="0.25">
      <c r="A5" t="s">
        <v>34</v>
      </c>
      <c r="B5">
        <f>'NEWT - EU'!$G$10</f>
        <v>180.051796999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444188</v>
      </c>
    </row>
    <row r="16" spans="1:2" x14ac:dyDescent="0.25">
      <c r="A16" t="s">
        <v>32</v>
      </c>
      <c r="B16">
        <f>'NEWT - EU'!$I$8</f>
        <v>17500</v>
      </c>
    </row>
    <row r="17" spans="1:2" x14ac:dyDescent="0.25">
      <c r="A17" t="s">
        <v>33</v>
      </c>
      <c r="B17">
        <f>'NEWT - EU'!$I$9</f>
        <v>842606</v>
      </c>
    </row>
    <row r="18" spans="1:2" x14ac:dyDescent="0.25">
      <c r="A18" t="s">
        <v>34</v>
      </c>
      <c r="B18">
        <f>'NEWT - EU'!$I$10</f>
        <v>2438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6330490.3354927851</v>
      </c>
    </row>
    <row r="28" spans="1:2" x14ac:dyDescent="0.25">
      <c r="A28" t="s">
        <v>37</v>
      </c>
      <c r="B28">
        <f>'NEWT - EU'!$G$19</f>
        <v>1432780.54889302</v>
      </c>
    </row>
    <row r="29" spans="1:2" x14ac:dyDescent="0.25">
      <c r="A29" t="s">
        <v>38</v>
      </c>
      <c r="B29">
        <f>'NEWT - EU'!$G$22</f>
        <v>71609.135641533998</v>
      </c>
    </row>
    <row r="30" spans="1:2" x14ac:dyDescent="0.25">
      <c r="A30" t="s">
        <v>39</v>
      </c>
      <c r="B30">
        <f>'NEWT - EU'!$G$23</f>
        <v>6821989.9179440914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6214370.6443977412</v>
      </c>
    </row>
    <row r="41" spans="1:2" x14ac:dyDescent="0.25">
      <c r="A41" t="s">
        <v>42</v>
      </c>
      <c r="B41">
        <f>'NEWT - EU'!$G$27</f>
        <v>8431397.3178504277</v>
      </c>
    </row>
    <row r="42" spans="1:2" x14ac:dyDescent="0.25">
      <c r="A42" t="s">
        <v>43</v>
      </c>
      <c r="B42">
        <f>'NEWT - EU'!$G$28</f>
        <v>9733.2229474739997</v>
      </c>
    </row>
    <row r="43" spans="1:2" x14ac:dyDescent="0.25">
      <c r="A43" t="s">
        <v>44</v>
      </c>
      <c r="B43">
        <f>'NEWT - EU'!$G$29</f>
        <v>1368.752775787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2024-08-28T14:32:58Z</dcterms:created>
  <dcterms:modified xsi:type="dcterms:W3CDTF">2024-08-28T14:32:58Z</dcterms:modified>
</cp:coreProperties>
</file>